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IAP\Desktop\USB\ADQUISICIONES\"/>
    </mc:Choice>
  </mc:AlternateContent>
  <xr:revisionPtr revIDLastSave="0" documentId="13_ncr:1_{FA1122E4-CF12-41A7-9E7C-BE09C8F8619C}" xr6:coauthVersionLast="47" xr6:coauthVersionMax="47" xr10:uidLastSave="{00000000-0000-0000-0000-000000000000}"/>
  <bookViews>
    <workbookView xWindow="-120" yWindow="-120" windowWidth="20730" windowHeight="11160" activeTab="3" xr2:uid="{00000000-000D-0000-FFFF-FFFF00000000}"/>
  </bookViews>
  <sheets>
    <sheet name="2024" sheetId="16" r:id="rId1"/>
    <sheet name="ARRENDAMIENTOS 2024" sheetId="17" r:id="rId2"/>
    <sheet name="Mantenimiento 2024" sheetId="18" r:id="rId3"/>
    <sheet name="MEDIOS 2024" sheetId="19" r:id="rId4"/>
    <sheet name="DESPENSAS" sheetId="11" r:id="rId5"/>
  </sheets>
  <externalReferences>
    <externalReference r:id="rId6"/>
  </externalReferences>
  <definedNames>
    <definedName name="_xlnm._FilterDatabase" localSheetId="3" hidden="1">'MEDIOS 2024'!$A$2:$F$31</definedName>
  </definedNames>
  <calcPr calcId="181029"/>
</workbook>
</file>

<file path=xl/calcChain.xml><?xml version="1.0" encoding="utf-8"?>
<calcChain xmlns="http://schemas.openxmlformats.org/spreadsheetml/2006/main">
  <c r="G94" i="19" l="1"/>
  <c r="R150" i="11" l="1"/>
  <c r="R151" i="11"/>
  <c r="I33" i="19"/>
  <c r="D37" i="19"/>
  <c r="D36" i="19"/>
  <c r="D35" i="19"/>
  <c r="J72" i="17"/>
  <c r="J54" i="17"/>
  <c r="J40" i="17"/>
  <c r="J25" i="17"/>
  <c r="C58" i="18"/>
  <c r="C65" i="17"/>
  <c r="D65" i="17"/>
  <c r="C48" i="17"/>
  <c r="C49" i="17"/>
  <c r="C50" i="17"/>
  <c r="C47" i="17"/>
  <c r="C34" i="17"/>
  <c r="C35" i="17"/>
  <c r="C36" i="17"/>
  <c r="C37" i="17"/>
  <c r="C38" i="17"/>
  <c r="C39" i="17"/>
  <c r="C40" i="17"/>
  <c r="C41" i="17"/>
  <c r="C33" i="17"/>
  <c r="C23" i="17"/>
  <c r="C24" i="17"/>
  <c r="C25" i="17"/>
  <c r="C26" i="17"/>
  <c r="C27" i="17"/>
  <c r="C22" i="17"/>
  <c r="C4" i="17"/>
  <c r="C5" i="17"/>
  <c r="C6" i="17"/>
  <c r="C7" i="17"/>
  <c r="C8" i="17"/>
  <c r="C9" i="17"/>
  <c r="C10" i="17"/>
  <c r="C11" i="17"/>
  <c r="C12" i="17"/>
  <c r="C13" i="17"/>
  <c r="C14" i="17"/>
  <c r="C15" i="17"/>
  <c r="C16" i="17"/>
  <c r="C17" i="17"/>
  <c r="C3" i="17"/>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2" i="18"/>
  <c r="D32" i="19"/>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 i="19"/>
  <c r="C36" i="18"/>
  <c r="B51" i="17"/>
  <c r="B42" i="17"/>
  <c r="B29" i="17"/>
  <c r="B18" i="17"/>
  <c r="S143" i="11"/>
  <c r="S142" i="11"/>
  <c r="S141" i="11"/>
  <c r="Q130" i="11"/>
  <c r="T135" i="11"/>
  <c r="S135" i="11"/>
  <c r="C51" i="17" l="1"/>
  <c r="D36" i="18"/>
  <c r="C29" i="17"/>
  <c r="C18" i="17"/>
  <c r="C42" i="17"/>
  <c r="S130" i="11" l="1"/>
  <c r="Q125" i="11"/>
  <c r="R125" i="11" s="1"/>
  <c r="Q124" i="11"/>
  <c r="R124" i="11" s="1"/>
  <c r="Q123" i="11"/>
  <c r="R123" i="11" s="1"/>
  <c r="Q122" i="11"/>
  <c r="R122" i="11" s="1"/>
  <c r="Q121" i="11"/>
  <c r="R121" i="11" s="1"/>
  <c r="Q120" i="11"/>
  <c r="R120" i="11" s="1"/>
  <c r="Q119" i="11"/>
  <c r="R119" i="11" s="1"/>
  <c r="Q118" i="11"/>
  <c r="R118" i="11" s="1"/>
  <c r="Q126" i="11"/>
  <c r="R126" i="11" s="1"/>
  <c r="I107" i="11"/>
  <c r="I108" i="11"/>
  <c r="I109" i="11"/>
  <c r="I110" i="11"/>
  <c r="I111" i="11"/>
  <c r="I112" i="11"/>
  <c r="I106" i="11"/>
  <c r="J113" i="11"/>
  <c r="H113" i="11"/>
  <c r="R130" i="11" l="1"/>
  <c r="I113" i="11"/>
</calcChain>
</file>

<file path=xl/sharedStrings.xml><?xml version="1.0" encoding="utf-8"?>
<sst xmlns="http://schemas.openxmlformats.org/spreadsheetml/2006/main" count="854" uniqueCount="410">
  <si>
    <t xml:space="preserve">N° DE ACTA </t>
  </si>
  <si>
    <t>AQUISICIONES</t>
  </si>
  <si>
    <t xml:space="preserve">COSTO </t>
  </si>
  <si>
    <t>956 DESPENSAS MENSUALES EN  APOYO A POLICIAS MUNICIPALES</t>
  </si>
  <si>
    <t xml:space="preserve">PROVEEDOR </t>
  </si>
  <si>
    <t xml:space="preserve">ABARROTERA ÁVILA </t>
  </si>
  <si>
    <t>ABARROTES VERDUGO</t>
  </si>
  <si>
    <t>CORPORTIVO Y LOGISTICA JERO, SA DE CV</t>
  </si>
  <si>
    <t>MM COMERCIAL DISTRIBUIDORA, SA DE CV</t>
  </si>
  <si>
    <t>DICONSA</t>
  </si>
  <si>
    <t xml:space="preserve">SE COMBINARAN LAS COMPRAS ENTRE LOS CINCO PROVEEDORES </t>
  </si>
  <si>
    <t xml:space="preserve">SE COMBINARAN LAS COMPRAS ENTRE LOS DOS PROVEEDORES </t>
  </si>
  <si>
    <t>ADQUISICIÓN DE 957 DESPENSAS  MENSUALES EN APOYOA POLICÍAS MUNICIPALES</t>
  </si>
  <si>
    <t xml:space="preserve">SÚPER CREMERÍA SAN MIGUEL </t>
  </si>
  <si>
    <t xml:space="preserve">DICONSA </t>
  </si>
  <si>
    <t xml:space="preserve">SE COMBINARAN LAS COMPRAS ENTRE LOS TRES PROVEEDORES </t>
  </si>
  <si>
    <t xml:space="preserve">ADQUISICIÓN DE 1,200 DESPENSAS PARA PERSONAS DE ESCASOS RECURSOS </t>
  </si>
  <si>
    <t>ACTA 2 / 14 DE FEBRERO DE 2014</t>
  </si>
  <si>
    <t>ADQUISICION DE 291 DESPENSAS PARA COMISARIOS Y MAESTROS.</t>
  </si>
  <si>
    <t xml:space="preserve">ABARROTERA ÁVILA, S.A DE C.V </t>
  </si>
  <si>
    <t>NOTAS</t>
  </si>
  <si>
    <t>ANÁLISIS Y APROBACIÓN EN SU CASO DE PROPUESTAS PARA LA ADQUISICIÓN DE 291 DESPENSAS MENSUALES EN APOYO A COMISARIOS Y MAESTROS.</t>
  </si>
  <si>
    <t>ANÁLISIS Y APROBACIÓN EN SU CASO DE PROPUESTAS PARA LA ADQUISICIÓN DE 957 DESPENSAS MENSUALES PARA PERSONAL OPERATIVO DE SEGURIDAD PÚBLICA.</t>
  </si>
  <si>
    <t>ANÁLISIS Y APROBACIÓN EN SU CASO DE PROPUESTAS PARA LA ADQUISICIÓN DE 600 DESPENSAS PARA APOYO A PERSONAS DE ESCASOS RECURSOS.</t>
  </si>
  <si>
    <t>ANÁLISIS Y APROBACIÓN EN SU CASO DE PROPUESTAS PARA LA ADQUISICIÓN DE 720 DESPENSAS MENSUALES EN APOYOS DE REGIDORES.</t>
  </si>
  <si>
    <t xml:space="preserve">COMPRAS POR UN PERIODO DE TRES MESES </t>
  </si>
  <si>
    <t xml:space="preserve">ABARROTERIA AVILA, S.A. DE C.V. </t>
  </si>
  <si>
    <t xml:space="preserve">ESAU HERNANDEZ GARCIA (SÚPER CREMERÍA SAN MIGUEL)  </t>
  </si>
  <si>
    <t xml:space="preserve">ABARROTERA 
AVILA, S.A. DE C.V.
</t>
  </si>
  <si>
    <t>ABARROTERA AVILA, S.A. DE C.V.</t>
  </si>
  <si>
    <t xml:space="preserve">ANÁLISIS Y APROBACIÓN EN SU CASO DE PROPUESTAS PARA LA ADQUISICIÓN DE 291 DESPENSAS MENSUALES PARA COMISARIOS Y MAESTROS. </t>
  </si>
  <si>
    <t xml:space="preserve">ANÁLISIS Y APROBACIÓN EN SU CASO DE PROPUESTAS PARA LA ADQUISICIÓN DE 957  DESPENSAS MENSUALES PARA PERSONAL OPERATIVO DE SEGURIDAD PÚBLICA. </t>
  </si>
  <si>
    <t xml:space="preserve">ANÁLISIS Y APROBACIÓN EN SU CASO DE PROPUESTAS PARA LA ADQUISICIÓN DE 1,200  DESPENSAS PARA APOYO A PERSONAS DE ESCASOS RECURSOS. </t>
  </si>
  <si>
    <t>ANÁLISIS Y APROBACIÓN EN SU CASO DE PROPUESTAS PARA LA ADQUISICIÓN DE 720 DESPENSAS MENSUALES PARA REGIDORES.</t>
  </si>
  <si>
    <t xml:space="preserve">ABARROTERA AVILA, S.A. DE C.V.
</t>
  </si>
  <si>
    <t xml:space="preserve"> POR EL PERIODO DE MAYO A DICIEMBRE. </t>
  </si>
  <si>
    <t xml:space="preserve">ESAU HERNANDEZ GARCIA (SÚPER CREMERÍA SAN MIGUEL) </t>
  </si>
  <si>
    <t>ANÁLISIS Y APROBACI6N EN SU CASO DE PROPUESTAS PARA LA ADQUISICI6N DE 291 DESPENSAS MENSUALES EN APOYO PARA COMISARIOS Y MAESTROS</t>
  </si>
  <si>
    <t>ANÁLISIS Y APROBACIÓN EN SU CASO DE PROPUESTAS PARA LA ADQUISICIÓN DE HASTA 900 PAQUETES DE DESPENSAS  MENSUALES PARA PERSONAL OPERATIVO DE  SEGURIDAD PÚBLICA.</t>
  </si>
  <si>
    <t xml:space="preserve">ANÁLISIS Y APROBACIÓN EN SU CASO DE PROPUESTAS PARA LA ADQUISICIÓN DE HASTA 1200 PAQUETES DE DESPENSAS MENSUALES EN APOYO PARA PERSONAS DE ESCASOS RECURSOS. </t>
  </si>
  <si>
    <t>ANÁLISIS Y APROBAC16N EN SU CASO DE PROPUESTAS PARA LA ADQUISICI6N DE 720 DESPENSAS MENSUALES EN APOYO PARA REGIDORES.</t>
  </si>
  <si>
    <t xml:space="preserve">ABARROTERA ÁVILA S.A. DE C.V. </t>
  </si>
  <si>
    <t xml:space="preserve">SUJETAS A LA DISPONIBILIDAD DEL PRESUPUESTO DE LA DEPENDENCIA QUE SOLICITA. </t>
  </si>
  <si>
    <t xml:space="preserve">Análisis y aprobación en su caso de propuestas para la adquisición de 291  despensas mensuales en apoyo a comisarios y maestros. </t>
  </si>
  <si>
    <t>Análisis y aprobación en su caso de propuestas para la adquisición de 1200 despensas mensuales en apoyo a personas de escasos recursos.</t>
  </si>
  <si>
    <t xml:space="preserve">Análisis y aprobación en su caso de propuestas para la adquisición de 900 despensas mensuales para personal operativo de seguridad pública. </t>
  </si>
  <si>
    <t xml:space="preserve">Análisis y aprobación en su caso de propuestas para la adquisición de 720 despensas mensuales para apoyo de regidores. </t>
  </si>
  <si>
    <t>Abarrotera Ávila, S.A. De C.V.</t>
  </si>
  <si>
    <t>Análisis y aprobación en su caso de propuestas para la adquisición de 291 despensas mensuales en apoyo a comisarios y maestros.</t>
  </si>
  <si>
    <t>Análisis y aprobación en su caso de propuestas para la adquisición de 900 despensas mensuales para personal operativo de seguridad pública.</t>
  </si>
  <si>
    <t>Análisis y aprobación en su caso de propuestas para la adquisición de 1200 despensas en apoyo a personas de escasos recursos.</t>
  </si>
  <si>
    <t>Análisis y aprobación en su caso de propuestas para la adquisición de 720 despensas mensuales para apoyo de regidores.</t>
  </si>
  <si>
    <t xml:space="preserve">Análisis y aprobación en su caso de propuestas para la adquisición de 291 despensas mensuales en apoyo a comisarios y maestros. </t>
  </si>
  <si>
    <t xml:space="preserve">Análisis y aprobación en su caso de propuestas para la adquisición de 900  despensas mensuales para personal operativo de seguridad pública. </t>
  </si>
  <si>
    <t xml:space="preserve">Análisis y aprobación en su caso de propuestas para la adquisición de 1200  despensas en apoyo a personas de escasos recursos. </t>
  </si>
  <si>
    <t>Francisco Javier García Verdugo</t>
  </si>
  <si>
    <t>Rosario Bagazuma Bringas, Súper Cremería Sinaloa</t>
  </si>
  <si>
    <t>Análisis y aprobación en su caso de propuestas, para la adquisición de 291 despensas mensuales en apoyo a comisarios y maestros, correspondiente al tercer trimestre del año.</t>
  </si>
  <si>
    <t>Análisis y aprobación en su caso de propuestas, para la adquisición de 1200 despensas mensuales en apoyo a personas de escasos recursos, correspondiente al tercer trimestre del año.</t>
  </si>
  <si>
    <t xml:space="preserve">Análisis y aprobación en su caso de propuestas, para la adquisición de 900  despensas mensuales para personal operativo de seguridad pública, correspondiente al tercer trimestre del año. </t>
  </si>
  <si>
    <t xml:space="preserve">Análisis y aprobación en su caso de propuestas, para la adquisición de 720  despensas mensuales para apoyo a regidores, correspondiente al tercer trimestre del año. </t>
  </si>
  <si>
    <t>Francisco Javier García Verdugo Abarrotes Verdugo</t>
  </si>
  <si>
    <t xml:space="preserve">Análisis y aprobación en su caso de propuestas, para la adquisición  de 291 despensas mensuales en apoyo a comisarios y maestros, correspondiente al cuarto trimestre. </t>
  </si>
  <si>
    <t xml:space="preserve">Análisis y aprobación en su caso de propuestas, para la adquisición  de 1200 despensas mensuales en apoyo a personas de escasos recursos, correspondiente al cuarto trimestre. </t>
  </si>
  <si>
    <t xml:space="preserve">Análisis y aprobación en su caso de propuestas, para la adquisición de 900  despensas mensuales para personal operativo de seguridad pública,  correspondiente al cuarto trimestre. </t>
  </si>
  <si>
    <t xml:space="preserve">Análisis y aprobación en su caso de propuestas, para la adquisición de 720 despensas mensuales para apoyo de regidores, correspondiente al cuarto trimestre. </t>
  </si>
  <si>
    <t>Francisco Javier García Verdugo "Abarrotes García"</t>
  </si>
  <si>
    <t xml:space="preserve">Análisis y aprobación en su caso de propuestas para la adquisición de 291  despensas mensuales en apoyo a comisarios y maestros, correspondiente al primer trimestre. </t>
  </si>
  <si>
    <t xml:space="preserve">Análisis y aprobación en su caso de propuestas para la adquisición de 1200 despensas mensuales en apoyo a personas de escasos recursos, correspondiente al primer trimestre. </t>
  </si>
  <si>
    <t xml:space="preserve">Análisis y aprobación en su caso de propuestas para la adquisición de 900 despensas mensuales para personal operativo de seguridad pública, correspondiente al primer trimestre. </t>
  </si>
  <si>
    <t xml:space="preserve">Análisis y aprobación en su caso de propuestas para la adquisición de 720 despensas mensuales para apoyo de regidores, correspondiente al primer trimestre. </t>
  </si>
  <si>
    <t xml:space="preserve">Análisis y aprobación en su caso de propuestas para la adquisición de 2200 despensas mensuales en apoyo de DIDESOL, correspondiente al primer trimestre. </t>
  </si>
  <si>
    <t xml:space="preserve">Francisco Javier García Verdugo Abarrotes García </t>
  </si>
  <si>
    <t xml:space="preserve">Análisis y aprobación en su caso de propuestas para la adquisición de 1200 despensas mensuales en apoyo a personas de escasos recursos, correspondiente al segundo trimestre. </t>
  </si>
  <si>
    <t xml:space="preserve">Análisis y aprobación en su caso de propuestas para la adquisición de 900 despensas mensuales para personal operativo de seguridad pública, correspondiente al segundo trimestre. </t>
  </si>
  <si>
    <t xml:space="preserve">Análisis y aprobación en su caso de propuestas para la adquisición de 720 despensas mensuales para apoyo de regidores, correspondiente al segundo trimestre. </t>
  </si>
  <si>
    <t xml:space="preserve">Análisis y aprobación en su caso de propuestas para la adquisición de 2200 despensas mensuales en apoyo de DIDESOL, correspondiente al segundo trimestre. </t>
  </si>
  <si>
    <t>Descripción</t>
  </si>
  <si>
    <t xml:space="preserve">Análisis y aprobación en su caso de propuestas para la adquisición de 291  despensas mensuales en apoyo a comisarios y maestros, correspondiente al segundo trimestre. </t>
  </si>
  <si>
    <t>Análisis y aprobación en su caso de propuestas para la adquisición de despensas mensuales correspondientes al cuarto trimestre por  900 despensas para personal operativo de seguridad pública.</t>
  </si>
  <si>
    <t>Análisis y aprobación en su caso de propuestas para la adquisición de despensas mensuales correspondientes al cuarto trimestre por  720 despensas para apoyo a regidores.</t>
  </si>
  <si>
    <t>Análisis y aprobación en su caso de propuestas para la adquisición de despensas mensuales correspondientes al cuarto trimestre por  2,200 despensas para apoyo de DIDESOL.</t>
  </si>
  <si>
    <t xml:space="preserve">Análisis y aprobación en su caso de propuestas para la adquisición de despensas mensuales en apoyo, correspondiente al primer trimestre del ejercicio 2021: 
291 despensas en apoyo a comisarios y maestros 
</t>
  </si>
  <si>
    <t xml:space="preserve">Francisco Javier García Verdugo "Abarrotes García" </t>
  </si>
  <si>
    <t xml:space="preserve">Pago mensual, por el periodo comprendido de enero a marzo </t>
  </si>
  <si>
    <t xml:space="preserve">Análisis y aprobación en su caso de propuestas para la adquisición de despensas mensuales en apoyo, correspondiente al primer trimestre del ejercicio 2021 de 1,200 despensas en apoyo a personas de escasos recursos 
</t>
  </si>
  <si>
    <t xml:space="preserve">Análisis y aprobación en su caso de propuestas para la adquisición de despensas mensuales en apoyo, correspondiente al primer trimestre del ejercicio 2021 de 720 despensas para apoyo de regidores 
</t>
  </si>
  <si>
    <t xml:space="preserve">Análisis y aprobación en su caso de propuestas para la adquisición de despensas mensuales en apoyo, correspondiente al primer trimestre del ejercicio 2021 de 2,200 despensas para apoyo de DIDESOL 
</t>
  </si>
  <si>
    <t xml:space="preserve">Análisis y aprobación en su caso de propuestas para la adquisición de despensas mensuales en apoyo, correspondiente al primer trimestre del ejercicio 2021 de 900 despensas para personal operativo de seguridad pública 
</t>
  </si>
  <si>
    <t xml:space="preserve">Análisis y aprobación en su caso de propuestas para la adquisición de 900 despensas mensuales para personal operativo de seguridad pública, correspondiente al segundo  trimestre. </t>
  </si>
  <si>
    <t xml:space="preserve">Francisco Javier García Verdugo Abarrotes Verdugo </t>
  </si>
  <si>
    <t xml:space="preserve">Análisis y aprobación en su caso de propuestas para la adquisición de 25 despensas mensuales para apoyo por parte de la síndica procuradora, correspondiente al tercer  trimestre. </t>
  </si>
  <si>
    <t>Análisis y aprobación en su caso de propuestas para la adquisición de 100 despensas mensuales para apoyo a personas con discapacidad correspondiente al tercer trimestre de 2021</t>
  </si>
  <si>
    <t xml:space="preserve">Análisis y aprobación en su caso de propuestas para la adquisición de despensas mensual correspondiente a octubre 2021 en apoyo de 720 despensas para apoyo a regidores </t>
  </si>
  <si>
    <t xml:space="preserve">Análisis y aprobación en su caso de propuestas para la adquisición de despensas mensual correspondiente a octubre 2021 en apoyo de  900 despensas para personal operativo de seguridad publica </t>
  </si>
  <si>
    <t xml:space="preserve">300 despensas trimestrales para apoyo a personas discapacitadas. </t>
  </si>
  <si>
    <t xml:space="preserve">2700 despensas trimestrales para personal de secretaria de Seguridad y Protección Ciudadana. </t>
  </si>
  <si>
    <t>750 despensas trimestrales para apoyo a Comisarios.</t>
  </si>
  <si>
    <t xml:space="preserve">2400 despensas trimestrales para apoyo a Regidores del Ayuntamiento de Ahome. </t>
  </si>
  <si>
    <t xml:space="preserve">200 despensas trimestrales para apoyo por parte de la Sindica Procuradora. </t>
  </si>
  <si>
    <t xml:space="preserve">9000 despensas trimestrales en apoyo a secretaria del Bienestar. </t>
  </si>
  <si>
    <t xml:space="preserve">6000 despensas trimestrales en apoyo a la Dirección de Atención y Participación Ciudadana (Apoyo ferias del Bienestar). </t>
  </si>
  <si>
    <t xml:space="preserve">Erika Rodriguez Gaxiola </t>
  </si>
  <si>
    <t xml:space="preserve">Olga Ley Garcia </t>
  </si>
  <si>
    <t xml:space="preserve">Compra de Despensas </t>
  </si>
  <si>
    <t>AÑO</t>
  </si>
  <si>
    <t>LIDIA PATRICIA HERNÁNDEZ MONDACA ZENDHER SALCHICHONERIA</t>
  </si>
  <si>
    <t xml:space="preserve">Discapacidad </t>
  </si>
  <si>
    <t xml:space="preserve">Comisarios </t>
  </si>
  <si>
    <t>Policias</t>
  </si>
  <si>
    <t xml:space="preserve">Regidores </t>
  </si>
  <si>
    <t xml:space="preserve">Sindica </t>
  </si>
  <si>
    <t>DIDESOL</t>
  </si>
  <si>
    <t xml:space="preserve">PARTICIPACIÓN </t>
  </si>
  <si>
    <t>Participación</t>
  </si>
  <si>
    <t xml:space="preserve">Despensas Mensuales </t>
  </si>
  <si>
    <t xml:space="preserve">Anual </t>
  </si>
  <si>
    <t>Se aprueba el listado de productos constantes</t>
  </si>
  <si>
    <t>Los miembros del comité de adquisiciones aprueban haber sido informados y enterados de las adquisiciones, arrendamientos y contratación de servicios mediante el método de cotización por escrito de cuando menos 3 proveedores.</t>
  </si>
  <si>
    <t xml:space="preserve">Desp. Mensuales </t>
  </si>
  <si>
    <t>Desp. Trimestrales</t>
  </si>
  <si>
    <t>Nadia Dayana Díaz Ozuna</t>
  </si>
  <si>
    <t>N°</t>
  </si>
  <si>
    <t>Empresa</t>
  </si>
  <si>
    <t xml:space="preserve">Costo Mensual </t>
  </si>
  <si>
    <t xml:space="preserve">Medio </t>
  </si>
  <si>
    <t xml:space="preserve">Vigencia </t>
  </si>
  <si>
    <t>Radio</t>
  </si>
  <si>
    <t>Radio y web</t>
  </si>
  <si>
    <t>LINEA DIRECTA Y SERVICIOS S.C.</t>
  </si>
  <si>
    <t>XECF RADIO IMPACTOS 14 10 S.A. DE C.V.</t>
  </si>
  <si>
    <t>LAD MEDIOS S.A DE C.V</t>
  </si>
  <si>
    <t>RADIODIFUSORA XHMSL FM S.A DE C.V</t>
  </si>
  <si>
    <t>GRUPO CHAVEZ RADIOCAST S.A DE C.V</t>
  </si>
  <si>
    <t>APGR COMUNICACIONES S.A DE C.V</t>
  </si>
  <si>
    <t>COMUNICACION ACTIVA DE SINALOA S.A DE C.V</t>
  </si>
  <si>
    <t>INSTITUTO SINALOENSE DE EDUCACION POR RADIO A.C</t>
  </si>
  <si>
    <t>RADIO GPM MOCHIS S.A. DE C.V.</t>
  </si>
  <si>
    <t>MEGA MEDIOS S.A DE C.V</t>
  </si>
  <si>
    <t>PROMOSAT DEL PACIFICO S.A DE C.V</t>
  </si>
  <si>
    <t>GPM GRUPO PROMOMEDIOS CULIACAN S.A DE C.V</t>
  </si>
  <si>
    <t>ROMAN ALFREDO PADILLA FIERRO</t>
  </si>
  <si>
    <t>MARTHA ELVA VALENZUELA ZAÑUDO</t>
  </si>
  <si>
    <t>GERARDO RUBÉN ESCOBAR TORRES</t>
  </si>
  <si>
    <t>FABIAN OSWALDO GALICIA ARIZMENDI</t>
  </si>
  <si>
    <t>CARLOS ROSAS PARRA</t>
  </si>
  <si>
    <t>ISMAEL CAMACHO BURGOS</t>
  </si>
  <si>
    <t>MÓNICA GABRIELA HERNÁNDEZ ROSAS</t>
  </si>
  <si>
    <t>MARCO ANTONIO LIZÁRRAGA SAUCEDO</t>
  </si>
  <si>
    <t>CONSULTORIA MERCURIO S.C</t>
  </si>
  <si>
    <t>SINCO Y MEDIOS S.C</t>
  </si>
  <si>
    <t>NALLELY AZENETH CASTRO GIL</t>
  </si>
  <si>
    <t>JAVIER CAMACHO MERCADO</t>
  </si>
  <si>
    <t>REPORTEROS EN S.A. DE C.V.</t>
  </si>
  <si>
    <t>EMMANUEL IBARRA NAFARRATE</t>
  </si>
  <si>
    <t>EL DEBATE S.A E C.V.</t>
  </si>
  <si>
    <t xml:space="preserve">Medios de Comunicación </t>
  </si>
  <si>
    <t xml:space="preserve">Costo Anual </t>
  </si>
  <si>
    <t>Mercurio y Página Web</t>
  </si>
  <si>
    <t>SNN y Página Web</t>
  </si>
  <si>
    <t xml:space="preserve">Tribuna de Sinaloa </t>
  </si>
  <si>
    <t>La Revista</t>
  </si>
  <si>
    <t xml:space="preserve">Periódico Rio Doce </t>
  </si>
  <si>
    <t>Espectacular Carrt. Mochis-Topo</t>
  </si>
  <si>
    <t>ovelanalista.com</t>
  </si>
  <si>
    <t>pulsonoticioso.com</t>
  </si>
  <si>
    <t>sinaloanews.mx</t>
  </si>
  <si>
    <t>cafenegroportal.com</t>
  </si>
  <si>
    <t>goyo310.com</t>
  </si>
  <si>
    <t>juanpabloespinoza.com</t>
  </si>
  <si>
    <t>entreveredas.com.mx</t>
  </si>
  <si>
    <t xml:space="preserve">México Crea, S.A. de C.V. </t>
  </si>
  <si>
    <t xml:space="preserve">Trabajo de imagen y campañas publicitarias </t>
  </si>
  <si>
    <t>Julio Cesar Leyva Arredondo</t>
  </si>
  <si>
    <t xml:space="preserve">Monitoreo de medios </t>
  </si>
  <si>
    <t>CLN corporativo jurídico S.C.</t>
  </si>
  <si>
    <t>ALTERNATIVAS EN MEDIOS ENERGETICOS SUSTENTABLES, S.A. DE C.V.</t>
  </si>
  <si>
    <t xml:space="preserve">Lugar </t>
  </si>
  <si>
    <t>EDIFICIO PARR USO DE VARIAS DEPENDENCIAS</t>
  </si>
  <si>
    <t xml:space="preserve">Servicio de Vigilancia </t>
  </si>
  <si>
    <t>Servicio de Arrendamientos</t>
  </si>
  <si>
    <t>LORENZO CRUZ MORENO</t>
  </si>
  <si>
    <t>VERONICA FONSECA CASTRO</t>
  </si>
  <si>
    <t>PROMOTORA AVILAN, S.A. DE C.V</t>
  </si>
  <si>
    <t>SILVIA IRIZAR LOPEZ</t>
  </si>
  <si>
    <t>CAMARA NACIONAL DE LA INDUSTRIA DE LA TRANSFORMACION (CANACINTRA)</t>
  </si>
  <si>
    <t>ROSA ISELA ALVAREZ FLORES</t>
  </si>
  <si>
    <t>FIBRA HD</t>
  </si>
  <si>
    <t>ELIZABETH LOPEZ CASTRO</t>
  </si>
  <si>
    <t>GABRIELA GUTIERREZ ESQUERRA</t>
  </si>
  <si>
    <t>INMOBILIARIA TURISTICA DEL NOROESTE, S.A. DE C.V.</t>
  </si>
  <si>
    <t>ARTURO PADILLA FERNANDEZ</t>
  </si>
  <si>
    <t>KARLA AMERICA ROJO MONTES DE OCA</t>
  </si>
  <si>
    <t>GUILLERMO CORRALES URIAS</t>
  </si>
  <si>
    <t>JUAN GUSTAVO ARMENIA ROJAS</t>
  </si>
  <si>
    <t>MARIA DOLORES RUIZ RODRIGUEZ</t>
  </si>
  <si>
    <t>INMOFACIL S.A. DE C.V.</t>
  </si>
  <si>
    <t>HORTENCIA ESPINOZA VALDEZ</t>
  </si>
  <si>
    <t>GERARDO PEÑUELAS TOSTADO</t>
  </si>
  <si>
    <t>MARIA ESTHELA MENDIVIL RASCON</t>
  </si>
  <si>
    <t>ANNA MARIA LOPEZ BERRELLEZA</t>
  </si>
  <si>
    <t>SECRETARIA DE BIENESTAR</t>
  </si>
  <si>
    <t>BODEGA PARA ALMACEN  GENERAL</t>
  </si>
  <si>
    <t>FUNDACION MARIANA TRINITARIA</t>
  </si>
  <si>
    <t>OFICINAS DE INSPECCIÓN Y NORMATIVIDAD</t>
  </si>
  <si>
    <t>OFICINAS COBRANZA, UNIDAD DE INVERSION</t>
  </si>
  <si>
    <t>BASE SUMA</t>
  </si>
  <si>
    <t>OF. DE SINDICATURA HIGUERA DE ZARAGOZA</t>
  </si>
  <si>
    <t>LOCAL PARA USO DE RASTRO MUNICIPAL</t>
  </si>
  <si>
    <t>UNIDAD ADMINISTRATIVA, DIVERSAS OFICINAS</t>
  </si>
  <si>
    <t>SECRETARIA DE LAS MUJERES</t>
  </si>
  <si>
    <t>OF. DIRECCION GENERAL  DE ECONOMIA</t>
  </si>
  <si>
    <t>OFICINA DE ISEA EN LOS MOCHIS, SIN.</t>
  </si>
  <si>
    <t>CENTRO DE INTEGRACIÓN JUVENIL</t>
  </si>
  <si>
    <t>ISEA, ESCUELA EN SIND. HIGUERA ZARAGOZA</t>
  </si>
  <si>
    <t>OFICINAS DE BECAS BIENESTAR</t>
  </si>
  <si>
    <t>SUBDELEGACION DEL INSTITUTO DE MIGRACION</t>
  </si>
  <si>
    <t>ISEA, ESCUELA EN SIND. CARRIZO GVO. DIAZ ORDAZ</t>
  </si>
  <si>
    <t>MARIA DE JESUS HERNANDEZ RAMIREZ</t>
  </si>
  <si>
    <t>ESTACIONAMIENTO DE  UNIDADES DE SERVICIOS  PUBLICOS "EL NUCLEO"</t>
  </si>
  <si>
    <t xml:space="preserve">0.01 a 62,243.99 Compra directa. 
62,244.00 a 1,610,000.00 Cotización por escrito de cuando menos 3 proveedores. 
1,610,000.01 a 4,000,000.00 Concurso por invitación restringida a cuando menos 3 proveedores para presentar sus propuestas mediante cotización por escrito y en sobre cerrado, mismo que será abierto en presencia del representante del órgano interno de control.
4,000,000.01 en adelante Se adjudicará mediante procedimiento de licitación por convocatoria pública. </t>
  </si>
  <si>
    <t xml:space="preserve">Martín Guadalupe Mexia Romo </t>
  </si>
  <si>
    <t xml:space="preserve">Kimberly Leyva López </t>
  </si>
  <si>
    <t xml:space="preserve">Proveedor </t>
  </si>
  <si>
    <t xml:space="preserve">Personas con discapacidad </t>
  </si>
  <si>
    <t>Comisarios</t>
  </si>
  <si>
    <t xml:space="preserve">Policias </t>
  </si>
  <si>
    <t xml:space="preserve">Secretaria del bienestar </t>
  </si>
  <si>
    <t xml:space="preserve">Ferias del bienestar </t>
  </si>
  <si>
    <t xml:space="preserve">Subsecretaria del bienestar </t>
  </si>
  <si>
    <t>Segundo Trimestre 2023</t>
  </si>
  <si>
    <t>Despensas</t>
  </si>
  <si>
    <t>Proyección Anual</t>
  </si>
  <si>
    <t>Ferias bienestar</t>
  </si>
  <si>
    <t>Primer Trimestre 2023</t>
  </si>
  <si>
    <t xml:space="preserve">Maestros </t>
  </si>
  <si>
    <t xml:space="preserve">Trimestrales </t>
  </si>
  <si>
    <t>Despensas Mensuales</t>
  </si>
  <si>
    <t>Ferias del bienestar (Participación Ciudadana)</t>
  </si>
  <si>
    <t>Tercer Trimestre 2023</t>
  </si>
  <si>
    <t>ACTA 1 /12 de enero de 2023</t>
  </si>
  <si>
    <t>Se presenta para su análisis y aprobación el calendario de sesiones de febrero a octubre 2024.</t>
  </si>
  <si>
    <t xml:space="preserve">Se aprueba las sesiones del comité de la siguiente manera:                                               
09 febrero
12 marzo
11 abril
09 mayo
11 junio
11 julio
09 agosto
10 septiembre
10 octubre                                                                                    </t>
  </si>
  <si>
    <t xml:space="preserve">se presenta para su análisis y conocimiento la información acerca de las compras realizadas del 06 de diciembre 2023 al 05 de enero 2024 de acuerdo al reglamento de adquisiciones entre $62,244.00 y $1,610,000.00. </t>
  </si>
  <si>
    <t>se presenta propuesta, para su análisis y en su caso aprobación y aceptación de los montos autorizados para los procedimientos de adjudicación.</t>
  </si>
  <si>
    <t>se presenta propuesta, para su análisis y en su caso aprobación y aceptación de los integrantes del comité relativo a los montos o rangos de las adquisiciones o compras y servicios que serán de carácter informativo y los montos o rangos que será necesario la autorización y en su caso aprobación del comité.</t>
  </si>
  <si>
    <t>se presenta para su análisis y aprobación en su caso del establecimiento de los integrantes y nombramiento de suplentes del comité de adquisiciones del h. ayuntamiento de Ahome para la administración 2021-2024.</t>
  </si>
  <si>
    <t>se presenta para su análisis y aprobación en su caso para realizar el procedimiento mediante el método de invitación a cuando menos tres proveedores, para la adquisición de despensas mensuales en apoyo, correspondiente a los meses de enero, febrero y marzo del ejercicio 2024.</t>
  </si>
  <si>
    <t>se presenta para su análisis y aprobación en su caso para la contratación de los arrendamientos, servicios de vigilancia y prestación de servicios profesionales para diversas dependencias, solicitado por la dirección de administración.</t>
  </si>
  <si>
    <t xml:space="preserve">se presenta para su conocimiento, análisis y aprobación en su caso el resultado del procedimiento (AHOME-LIR-04-2024) mediante el método de invitación a cuando menos tres proveedores, para la contratación del servicio para mantenimiento general y limpieza de los principales bulevares, calles, avenidas, entradas, parques, plazuelas, panteones de la ciudad y de las sindicaturas de este municipio, solicitado por la dirección de servicios públicos municipales. </t>
  </si>
  <si>
    <t>se presenta para su análisis y aprobación en su caso para realizar el procedimiento mediante el método de cotización por escrito a cuando menos tres proveedores, para la contratación de servicio de fumigación de mercados y rastros municipales de los mochis y sindicaturas, solicitado por la dirección de servicios públicos municipales.</t>
  </si>
  <si>
    <t>se presenta para su análisis y aprobación en su caso del procedimiento para la contratación de servicios de difusión por radio, televisión, revistas y páginas web, solicitado por la coordinación de comunicación social.</t>
  </si>
  <si>
    <t>se presenta para su análisis y aprobación en su caso del procedimiento mediante el método de cotización por escrito a cuando menos tres proveedores, para la contratación de renta de 40 equipos multifuncionales laser blanco y negro de diferentes modelos para un mínimo mensual de 300,000 impresiones, para brindar servicio en los distintos departamentos que conforman las oficinas del h. ayuntamiento de Ahome, solicitado por la dirección de administración.</t>
  </si>
  <si>
    <t>se presenta para su conocimiento, análisis y aprobación en su caso el resultado del procedimiento (AHOME-LIR-05-2024) mediante el método de invitación a cuando menos tres proveedores, para la contratación de los servicios de maquinaria (3 retroexcavadoras 4x4, 2 volteos de 7m3, 2 volteos de 14m3, 1 Caterpillar d8 y 1 motoconformadora), debido a los trabajos de mantenimiento que está realizando la secretaria de obras públicas, urbanismo y ecología, en diferentes puntos de la ciudad.</t>
  </si>
  <si>
    <t>se presenta para su análisis y aprobación en su caso para realizar el procedimiento mediante el método de cotización por escrito a cuando menos tres proveedores, para la contratación de servicio de fumigación para brindar servicio a todas las instalaciones de las oficinas que integran el h. ayuntamiento de Ahome, solicitado por la dirección de administración.</t>
  </si>
  <si>
    <t>se presenta para su análisis y aprobación en su caso para realizar el procedimiento mediante el método de invitación a cuando menos tres proveedores, para la contratación de servicio de internet y conectividad para brindar servicio a todas las oficinas que integran el h. ayuntamiento de Ahome, sindicaturas y a las ferias de bienestar, solicitado por la dirección de administración.</t>
  </si>
  <si>
    <t>se presenta para su análisis y aprobación en su caso para realizar el procedimiento mediante el método de cotización por escrito a cuando menos tres proveedores, para la contratación de servicio de capacitación y asesoría de auditoria preventiva para los trabajos que está llevando a cabo la secretaria de obras públicas, urbanismo y ecología en materia de control interno en temas de relacionados con obra pública.</t>
  </si>
  <si>
    <t>se presenta para su análisis y aprobación en su caso del procedimiento mediante el método de cotización por escrito a cuando menos tres proveedores, para la contratación de servicios del despacho CLN corporativo jurídico S.C., para la asesoría legal en todos los aspectos relacionados con el h. ayuntamiento de Ahome, solicitado por la dirección de ingresos.</t>
  </si>
  <si>
    <t>se presenta para su análisis y aprobación en su caso del procedimiento mediante el método de cotización por escrito a cuando menos tres proveedores, para la contratación de los servicios profesionales de un asesor que auxilie el área contable en temas de contabilidad, auditorias, fiscal y relacionados, solicitado por la dirección de egresos.</t>
  </si>
  <si>
    <t>se presenta para su análisis y aprobación en su caso del procedimiento mediante el método de cotización por escrito a cuando menos tres proveedores, para la contratación de los servicios de mediciones telefónicas automatizadas para el municipio de Ahome.</t>
  </si>
  <si>
    <t>se presenta para su análisis y aprobación en su caso del procedimiento mediante el método de cotización por escrito a cuando menos tres proveedores, la contratación de servicios de desarrollo de trabajos de imagen y campañas publicitarias, solicitado por la coordinación de comunicación social.</t>
  </si>
  <si>
    <t>se presenta para su análisis y aprobación en su caso del procedimiento mediante el método de cotización por escrito a cuando menos tres proveedores, para la contratación de servicios de monitoreo publicitario en medios de comunicación, solicitado por la coordinación de comunicación social.</t>
  </si>
  <si>
    <t>se presenta para su análisis y aprobación en su caso del procedimiento mediante el método de cotización por escrito a cuando menos tres proveedores, para la contratación de servicio de internet en diferentes centros recreativos zona urbana y centros comunitarios de educación incluyente en el municipio de Ahome, solicitado por la dirección de administración.</t>
  </si>
  <si>
    <t>se presenta para su análisis y aprobación en su caso del procedimiento para la contratación de servicios de mantenimiento a la plataforma web por pagos en línea, solicitado por la dirección de ingresos.</t>
  </si>
  <si>
    <t>se presenta para su análisis y aprobación en su caso para clasificar los productos de uso constante de las diferentes dependencias del municipio de acuerdo con el artículo 11 fracción III del reglamento de adquisiciones, arrendamientos, servicios y enajenación de bienes muebles del municipio de Ahome.</t>
  </si>
  <si>
    <r>
      <t>0.01 a 62,243.99 Compra directa. (</t>
    </r>
    <r>
      <rPr>
        <b/>
        <sz val="11"/>
        <color theme="1"/>
        <rFont val="Calibri"/>
        <family val="2"/>
        <scheme val="minor"/>
      </rPr>
      <t>Montos autorizados por el director de administración</t>
    </r>
    <r>
      <rPr>
        <sz val="11"/>
        <color theme="1"/>
        <rFont val="Calibri"/>
        <family val="2"/>
        <scheme val="minor"/>
      </rPr>
      <t>) 
62,244.00 a 1,610,000.00 Cotización por escrito de cuando menos 3 proveedores. (</t>
    </r>
    <r>
      <rPr>
        <b/>
        <sz val="11"/>
        <color theme="1"/>
        <rFont val="Calibri"/>
        <family val="2"/>
        <scheme val="minor"/>
      </rPr>
      <t>Montos autorizados por el Tesorero Municipal y el Director de Administarción, que seran de cararcter informativo a los integrantes del comite</t>
    </r>
    <r>
      <rPr>
        <sz val="11"/>
        <color theme="1"/>
        <rFont val="Calibri"/>
        <family val="2"/>
        <scheme val="minor"/>
      </rPr>
      <t>)
1,610,000.01 a 4,000,000.00 Concurso por invitación restringida a cuando menos 3 proveedores para presentar sus propuestas mediante cotización por escrito y en sobre cerrado, mismo que será abierto en presencia del representante del órgano interno de control. (</t>
    </r>
    <r>
      <rPr>
        <b/>
        <sz val="11"/>
        <color theme="1"/>
        <rFont val="Calibri"/>
        <family val="2"/>
        <scheme val="minor"/>
      </rPr>
      <t>Montos que será necesario la autorización y aprobación por el comité</t>
    </r>
    <r>
      <rPr>
        <sz val="11"/>
        <color theme="1"/>
        <rFont val="Calibri"/>
        <family val="2"/>
        <scheme val="minor"/>
      </rPr>
      <t>)
4,000,000.01 en adelante Se adjudicará mediante procedimiento de licitación por convocatoria pública. (</t>
    </r>
    <r>
      <rPr>
        <b/>
        <sz val="11"/>
        <color theme="1"/>
        <rFont val="Calibri"/>
        <family val="2"/>
        <scheme val="minor"/>
      </rPr>
      <t>Montos que será necesario la autorización y aprobación por el comité</t>
    </r>
    <r>
      <rPr>
        <sz val="11"/>
        <color theme="1"/>
        <rFont val="Calibri"/>
        <family val="2"/>
        <scheme val="minor"/>
      </rPr>
      <t>)</t>
    </r>
  </si>
  <si>
    <t xml:space="preserve">El comité de adquisiciones queda constituido de la siguiente manera: 
Gerardo Iván Hervás Quindos - Tesorero Municipal (Presidente) 
Hector Adonaí Beltran Moreno -Dir. Administración (Secretario)
Celilia Hernández Flores - Sindica Procuradra (Comisario)
Fausto Rubén Ibarra -Titular del Org. Int. de Control (Vocal)
Dinora Báez Sañudo - Dir. de Egresos (Vocal)
Marysol Morales Valenzuela- Regidora (Vocal)                                                                                                                                                                                                                                                                               Judith Elena Luna Castro- Regidora (Vocal) 
Jefe Del Departamento de Suministros (Secretario técnico)
</t>
  </si>
  <si>
    <t xml:space="preserve">Se aprueban los nombramientos de suplentes:                         Presidente: C .Carlos Armando Portillo Osuna 
Secretario: C. María del Carmen Barreras Gastelum 
Vocal: C. Candido Perea Aguilar 
Vocal: C. Cyntia Ibarra López 
</t>
  </si>
  <si>
    <t xml:space="preserve">Se dictamina por unanimidad y autoriza realizar el procedimiento para la adquisición mediante el metodo de invitación restringida a  cuando menos tres proveedores debiendo presentar las propuestas mediante contización por escrito y en sobre cerrado.  </t>
  </si>
  <si>
    <t>01 de enero al 31 de octubre de 2024</t>
  </si>
  <si>
    <t xml:space="preserve">Monto Mensual </t>
  </si>
  <si>
    <t xml:space="preserve">Total </t>
  </si>
  <si>
    <t>Arrendaientos de edificios (Apoyos aprobados en cabildo)</t>
  </si>
  <si>
    <t>PATRONATO PRO ALBERGUE ASILO SANTA ROSA I.A.P.</t>
  </si>
  <si>
    <t xml:space="preserve">ANEXO </t>
  </si>
  <si>
    <t xml:space="preserve">YAMEL HALLAL ARMENTA </t>
  </si>
  <si>
    <t>DEPOSITO DE BASURA</t>
  </si>
  <si>
    <t>EL NUCLEO</t>
  </si>
  <si>
    <t>MERCADO ZONA 30</t>
  </si>
  <si>
    <t>ALMACEN GENERAL</t>
  </si>
  <si>
    <t>PLAZA CIVICA</t>
  </si>
  <si>
    <t xml:space="preserve">OFICINA PARA USO DE DIVERSAS DEPENDENCIAS DEL MUNICIPIO </t>
  </si>
  <si>
    <t>PARQUE SINALOA</t>
  </si>
  <si>
    <t>TALLER MUNICIPAL</t>
  </si>
  <si>
    <t>TALLER DE HERRERÍA</t>
  </si>
  <si>
    <t xml:space="preserve">GRUPO ELITE DEL PACÍFICO S.A. DE C.V. </t>
  </si>
  <si>
    <t xml:space="preserve">Servicios Profesionales </t>
  </si>
  <si>
    <t>Concepto</t>
  </si>
  <si>
    <t>Honorarios</t>
  </si>
  <si>
    <t>SOLANO CORONEL JOSÉ ALONSO</t>
  </si>
  <si>
    <t>ARMENTA GAMEZ CELIA</t>
  </si>
  <si>
    <t>JOSUE SANTIAGO CONTRERAS</t>
  </si>
  <si>
    <t>INFORMATICA Y DESARROLLO S.A. DE C.V.</t>
  </si>
  <si>
    <t xml:space="preserve">Se dictamina por unanimidad y autoriza la contratación de los servicios de arrendamientos, servicios de vigilancia y prestación de servicios profesionales </t>
  </si>
  <si>
    <t xml:space="preserve">Área de Mantenimiento y Limpieza </t>
  </si>
  <si>
    <t>Proveedor</t>
  </si>
  <si>
    <t xml:space="preserve">Vigencia del contrato </t>
  </si>
  <si>
    <t>BLVD. ROSENDO G. CASTRO (TRAMO DE BLVD. ROSALES A ENTRONQUE COL. ROSENDO G. CASTRO SON 4 KM)</t>
  </si>
  <si>
    <t>BLVD. AYUNTAMIENTO (TRAMO DE BLVD. A. ROSALES A RIO DE LAS CAÑAS 1 KM).</t>
  </si>
  <si>
    <t>AV. IGNACIO RAMÍREZ (TRAMO DE CALLE NIÑOS HÉROES A BLVD. MACARIO GAXIOLA 800 MTS)</t>
  </si>
  <si>
    <t>BLVD. RIO FUERTE (TRAMO DE CALLE MADERO A JUSTICIA SOCIAL 4.2 KM).</t>
  </si>
  <si>
    <t>BLVD. RIO FUERTE (TRAMO DE BLVD. CENTENARIO A CARRETERA A EJIDO BENITO JUÁREZ).</t>
  </si>
  <si>
    <t>BLVD. COLEGIO MILITAR (TRAMO DE BLVD. CENTENARIO A CALLE HIDALGO 1.8 KM).</t>
  </si>
  <si>
    <t>URBANIKA LM GROUP, SA DE CV</t>
  </si>
  <si>
    <t>ENERO A OCTUBRE DE 2024</t>
  </si>
  <si>
    <t>JOSÉ FRANCISCO SOL ELIZALDE</t>
  </si>
  <si>
    <t>CUAUHTEMOC CRUZ BELTRAN</t>
  </si>
  <si>
    <t>MARTHA SILVIA COTA MIRANDA</t>
  </si>
  <si>
    <t>BLVD. INDEPENDENCIA Y LATERAL DERECHO (TRAMO DE DREN JUÁREZ A EL PORTÓN DE ENTRONQUE EJIDO COMPUERTAS 2.7 KM)</t>
  </si>
  <si>
    <t>BLVD. ADOLFO LÓPEZ MATEOS (TRAMO AV. RT LOAIZA A PISO SUPERIOR NUEVO TRÉBOL 1.45 KM ORIENTE).</t>
  </si>
  <si>
    <t>BLVD. ZACARÍAS OCHOA C. (TRAMO BLVD. A. ROSALES A DREN JUÁREZ 1 KM) Y DIAGONAL SUR (TRAMO BLVD. RIO DE LAS CAÑAS A CALLE ÁLAMO COUNTRY 600 MT)</t>
  </si>
  <si>
    <t>BLVD. ALAMEDA (TRAMO BLVD. CENTENARIO A CALLE VIRREY JUAN O'DONOJOU 1.2 KM).</t>
  </si>
  <si>
    <t>AV. ÁLVARO OBREGÓN (TRAMO CALLE DOROTEO ARANGO A CALLE REAL DEL SOL 1 KM).</t>
  </si>
  <si>
    <t>LUIS ENRIQUE SOL ELIZALDE</t>
  </si>
  <si>
    <t xml:space="preserve">AV. AQUILES SERDÁN (TRAMO DE CALLE DOROTEO ARANGO A CALLE EJIDO CHIHUAHUITA 600 MIS). </t>
  </si>
  <si>
    <t>AV. SANTOS DEGOLLADO (TRAMO BLVD. JUSTICIA SOCIAL A CALLE JESÚS REYES HEROLES 1 KM)</t>
  </si>
  <si>
    <t>DREN JUÁREZ (TRAMO DEL BLVD. CENTENARIO A POSEIDÓN 4.1 KM SUR).</t>
  </si>
  <si>
    <t>BLVD. ADOLFO LÓPEZ MATEOS (TRAMO AV. RT LOAIZA A PISO SUPERIOR NUEVO TRÉBOL 1.45 KM PONIENTE).</t>
  </si>
  <si>
    <t>PLAZUELA SOLIDARIDAD Y PLAZUELA DE LA MUJER</t>
  </si>
  <si>
    <t>PLAZUELA 27 DE SEPTIEMBRE Y PARQUE 13 DE SEPTIEMBRE</t>
  </si>
  <si>
    <t>7 PLAZUELAS UBICADAS EN: GUSTAVO DÍAZ ORDAZ (EL CARRIZO), SAN MIGUEL, HERIBERTO VALDEZ ROMERO (EL GUAYABO), HIGUERA DE ZARAGOZA, AHOME, TOPOLOBAMPO Y CENTRAL MOCHIS.</t>
  </si>
  <si>
    <t>BLVD. CENTENARIO EN EL TRAMO QUE COMPRENDE DEL EJIDO 20 DE NOVIEMBRE A LA AVENIDA TAXTES</t>
  </si>
  <si>
    <t>TODO EL PERÍMETRO DEL TRÉBOL SUPERFICIE DE 120,485.91 M2.</t>
  </si>
  <si>
    <t>BLVD. MACARIO GAXIOLA TRAMO DE CARRETERA INTERNACIONAL A PRIVANZAS CUYA DISTANCIA ES DE 11 KM</t>
  </si>
  <si>
    <t>PANTEÓN MUNICIPAL (SANTOS DEGOLLADO Y JUSTICIA SOCIAL).</t>
  </si>
  <si>
    <t>PANTEÓN CENTENARIO (CALLE ZACARÍAS OCHOA Y BLVD. M. PONCE).</t>
  </si>
  <si>
    <t>PANTEÓN JARDINES DE LA MEMORIA (SANTOS DEGOLLADO E INTERNACIONAL).</t>
  </si>
  <si>
    <t>PANTEÓN EL CARRIZO</t>
  </si>
  <si>
    <t>PANTEÓN DE AHOME</t>
  </si>
  <si>
    <t>PANTEÓN SAN MIGUEL</t>
  </si>
  <si>
    <t>PANTEÓN HIGUERA DE ZARAGOZA (2 PANTEONES)</t>
  </si>
  <si>
    <t>PANTEÓN LA CENTRAL (2 PANTEONES)</t>
  </si>
  <si>
    <t>DREN JUÁREZ (TRAMO DEL BLVD. CENTENARIO A POSEIDÓN 4.1 KM NORTE).</t>
  </si>
  <si>
    <t>BLVD. FRANCISCO LABASTIDA OCHOA (TRAMO DE EJIDO 9 DE DICIEMBRE A CARRETERA MOCHIS-TOPOLOBAMPO 1.85 KM).</t>
  </si>
  <si>
    <t>BLVD. ÁLAMOS (TRAMO DE BLVD. CENTENARIO A BLVD. BIENESTAR 1.1 KM).</t>
  </si>
  <si>
    <t xml:space="preserve">BLVD. DR. OSCAR AGUILAR PEREIRA (TRAMO CARRETERA MOCHIS-AHOME A CALLE GENERAL JUAN JOSÉ RÍOS 600 MT).
</t>
  </si>
  <si>
    <t xml:space="preserve">PANTEÓN TOPOLOBAMPO Y PANTEÓN HERIBERTO VALDEZ ROMERO (EL GUAYABO) </t>
  </si>
  <si>
    <t xml:space="preserve">GUADALUPE PALAFOX PARRA </t>
  </si>
  <si>
    <t xml:space="preserve">GOINTERMEDIAL, S DE RL DE CV </t>
  </si>
  <si>
    <t xml:space="preserve">PORTE LAB SERVICES SA DE CV </t>
  </si>
  <si>
    <t xml:space="preserve">FONTENIA SA DE CV </t>
  </si>
  <si>
    <t xml:space="preserve">PABLO CESAR SOLIS OSUNA </t>
  </si>
  <si>
    <t xml:space="preserve">CINTHIA MARIBEL TRUJILLO FARIAS </t>
  </si>
  <si>
    <t xml:space="preserve">JESÚS ANTONIO ARAGON BERRELLEZA </t>
  </si>
  <si>
    <t>MARÍA ISABEL QUINTERO PACHECO</t>
  </si>
  <si>
    <t xml:space="preserve">UTILIA LUQUE ROJAS </t>
  </si>
  <si>
    <t>CARMEN JUDITH ESCARREGA SANCHEZ</t>
  </si>
  <si>
    <t>Contrato de Enero a Octubre de 2024, pagos mensuales de $51,637.50</t>
  </si>
  <si>
    <t>ANEXO</t>
  </si>
  <si>
    <t>Enero a septiembre de 2024</t>
  </si>
  <si>
    <t>RADIO TOPOLOBAMPO, SA DE CV</t>
  </si>
  <si>
    <t>Pantallas, vayas y espectaculares</t>
  </si>
  <si>
    <t xml:space="preserve">Publicaciones impresas y digitales en El Debate </t>
  </si>
  <si>
    <t>Contrato de Enero a Octubre de 2024, pagos mensuales de $104,400</t>
  </si>
  <si>
    <t>COPIADORAS DIGITALES DE SINALOA SA DE CV</t>
  </si>
  <si>
    <t xml:space="preserve">Servicios Arrendamiento de Maquinaria </t>
  </si>
  <si>
    <t xml:space="preserve">Maquinaria </t>
  </si>
  <si>
    <t xml:space="preserve">Retroexcavadora </t>
  </si>
  <si>
    <t>volteo 7m3</t>
  </si>
  <si>
    <t>Volteo 14m3</t>
  </si>
  <si>
    <t>Caterpillar D8</t>
  </si>
  <si>
    <t xml:space="preserve">Motoconformadora </t>
  </si>
  <si>
    <t xml:space="preserve">Carlo Enrique Gamez Mejia </t>
  </si>
  <si>
    <t>Notas:</t>
  </si>
  <si>
    <t xml:space="preserve">Contrato de Enero a octubre de 2024, costo por hora $870, horas minimas 150  </t>
  </si>
  <si>
    <t xml:space="preserve">Oliver Enrique López Low </t>
  </si>
  <si>
    <t xml:space="preserve">Contrato de Enero a octubre de 2024, costo por hora $1,392.00, horas minimas 150  </t>
  </si>
  <si>
    <t xml:space="preserve">Contrato de Enero a octubre de 2024, costo por hora $2,552.00, horas minimas 150  </t>
  </si>
  <si>
    <t>Contrato de Enero a octubre de 2024, costo mensual $69,600</t>
  </si>
  <si>
    <t>KUBO3D, SA DE CV</t>
  </si>
  <si>
    <t xml:space="preserve">Jose Mario Velazco Medina </t>
  </si>
  <si>
    <t>Contrato de Enero a octubre de 2024, costo mensual $40,600</t>
  </si>
  <si>
    <t>VARIOS</t>
  </si>
  <si>
    <t>Contrato de Enero a Octubre de 2024, pagos mensuales de $22,950.00</t>
  </si>
  <si>
    <t xml:space="preserve">Se dictamina por unanimidad y autoriza realizar el procedimiento para la contratación del servicio mediante el metodo de invitación restringida a  cuando menos tres proveedores debiendo presentar las propuestas mediante contización por escrito y en sobre cerrado.  </t>
  </si>
  <si>
    <t>Contrato de Enero a Octubre de 2024, pagos mensuales de $46,400</t>
  </si>
  <si>
    <t>Felipe de Jesús Osuna Zatarain  (Consultoría de Administración Pública)</t>
  </si>
  <si>
    <t>Contrato de Enero a Octubre de 2024, pagos mensuales de $52,200</t>
  </si>
  <si>
    <t>Corral Mariscal Alvaro Wenceslao</t>
  </si>
  <si>
    <t>Contrato de Enero a Octubre de 2024, pagos mensuales de $20,000</t>
  </si>
  <si>
    <t xml:space="preserve">MULTIPOLL, SA DE CV </t>
  </si>
  <si>
    <t>Contrato de los meses de  enero, febrero, junio, julio, agosto y septiembre  de 2024, pagos mensuales de $92,800</t>
  </si>
  <si>
    <t>Contrato de Enero a septiembre de 2024, pagos mensuales de $69,600</t>
  </si>
  <si>
    <t>Contrato de Enero a septiembre de 2024, pagos mensuales de $58,000</t>
  </si>
  <si>
    <t>Contrato de Enero a Octubre de 2024, pagos mensuales de $81,200</t>
  </si>
  <si>
    <t>COMCOM INDUSTRIES, SA DE CV</t>
  </si>
  <si>
    <t>Contrato de Enero a Octubre de 2024, pagos mensuales de $8,700</t>
  </si>
  <si>
    <t>Total</t>
  </si>
  <si>
    <t>CANACINTRA</t>
  </si>
  <si>
    <t>Arrendamientos  2024</t>
  </si>
  <si>
    <t>Medio de Comunicación</t>
  </si>
  <si>
    <t>Monto</t>
  </si>
  <si>
    <t>Primer Trimestre 2024</t>
  </si>
  <si>
    <t>Bienestar Alimenticio</t>
  </si>
  <si>
    <t>Bienestar en tu Comunidad</t>
  </si>
  <si>
    <t>Personas de escasos recursos</t>
  </si>
  <si>
    <t>*Por parte de bienestar solo se solicitaron despensas para enero y febrero</t>
  </si>
  <si>
    <t>Año</t>
  </si>
  <si>
    <t>Año 2013</t>
  </si>
  <si>
    <t>Año 2014</t>
  </si>
  <si>
    <t>Año 2015</t>
  </si>
  <si>
    <t>Año 2016</t>
  </si>
  <si>
    <t>Año 2017</t>
  </si>
  <si>
    <t>Año 2018</t>
  </si>
  <si>
    <t>Año 2019</t>
  </si>
  <si>
    <t>Año 2020</t>
  </si>
  <si>
    <t>Año 2021</t>
  </si>
  <si>
    <t>Año 2022</t>
  </si>
  <si>
    <t>Año 2023</t>
  </si>
  <si>
    <t>Proyección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</si>
</sst>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b/>
      <sz val="12"/>
      <color theme="1"/>
      <name val="Calibri"/>
      <family val="2"/>
      <scheme val="minor"/>
    </font>
    <font>
      <sz val="10"/>
      <color theme="1"/>
      <name val="Calibri"/>
      <family val="2"/>
      <scheme val="minor"/>
    </font>
    <font>
      <sz val="11"/>
      <color rgb="FF000000"/>
      <name val="Calibri"/>
      <family val="2"/>
      <scheme val="minor"/>
    </font>
    <font>
      <b/>
      <sz val="11"/>
      <color theme="1"/>
      <name val="Calibri"/>
      <family val="2"/>
      <scheme val="minor"/>
    </font>
    <font>
      <sz val="11"/>
      <color rgb="FF000000"/>
      <name val="Times New Roman"/>
      <family val="1"/>
    </font>
    <font>
      <sz val="11"/>
      <color rgb="FFFF0000"/>
      <name val="Calibri"/>
      <family val="2"/>
      <scheme val="minor"/>
    </font>
    <font>
      <sz val="12"/>
      <color rgb="FF000000"/>
      <name val="Calibri"/>
      <family val="2"/>
      <scheme val="minor"/>
    </font>
    <font>
      <sz val="10"/>
      <name val="Calibri"/>
      <family val="2"/>
      <scheme val="minor"/>
    </font>
    <font>
      <sz val="11"/>
      <name val="Calibri"/>
      <family val="2"/>
      <scheme val="minor"/>
    </font>
    <font>
      <sz val="10"/>
      <color rgb="FFFF0000"/>
      <name val="Calibri"/>
      <family val="2"/>
      <scheme val="minor"/>
    </font>
    <font>
      <b/>
      <sz val="11"/>
      <color indexed="8"/>
      <name val="Calibri"/>
      <family val="2"/>
      <scheme val="minor"/>
    </font>
    <font>
      <sz val="10"/>
      <color indexed="8"/>
      <name val="Arial"/>
      <family val="2"/>
    </font>
    <font>
      <sz val="11"/>
      <color indexed="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xf numFmtId="0" fontId="0" fillId="0" borderId="0" xfId="0" applyAlignment="1">
      <alignment wrapText="1"/>
    </xf>
    <xf numFmtId="4" fontId="0" fillId="0" borderId="0" xfId="0" applyNumberFormat="1"/>
    <xf numFmtId="0" fontId="0" fillId="0" borderId="1" xfId="0" applyBorder="1" applyAlignment="1">
      <alignment wrapText="1"/>
    </xf>
    <xf numFmtId="4" fontId="0" fillId="0" borderId="1" xfId="0" applyNumberFormat="1" applyBorder="1"/>
    <xf numFmtId="0" fontId="2" fillId="0" borderId="0" xfId="0" applyFont="1"/>
    <xf numFmtId="0" fontId="0" fillId="0" borderId="0" xfId="0" applyAlignment="1">
      <alignment horizontal="left" vertical="top"/>
    </xf>
    <xf numFmtId="0" fontId="0" fillId="0" borderId="1" xfId="0" applyBorder="1" applyAlignment="1">
      <alignment horizontal="left" vertical="top" wrapText="1"/>
    </xf>
    <xf numFmtId="4" fontId="0" fillId="0" borderId="1" xfId="0" applyNumberFormat="1" applyBorder="1" applyAlignment="1">
      <alignment horizontal="right" vertical="top"/>
    </xf>
    <xf numFmtId="0" fontId="0" fillId="0" borderId="0" xfId="0" applyAlignment="1">
      <alignment horizontal="left" vertical="top"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xf numFmtId="0" fontId="0" fillId="0" borderId="1" xfId="0"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horizontal="center" vertical="top" wrapText="1"/>
    </xf>
    <xf numFmtId="4" fontId="1" fillId="0" borderId="3" xfId="0" applyNumberFormat="1" applyFont="1" applyBorder="1" applyAlignment="1">
      <alignment horizontal="center" vertical="top"/>
    </xf>
    <xf numFmtId="0" fontId="0" fillId="0" borderId="5" xfId="0" applyBorder="1" applyAlignment="1">
      <alignment wrapText="1"/>
    </xf>
    <xf numFmtId="0" fontId="0" fillId="0" borderId="7" xfId="0" applyBorder="1" applyAlignment="1">
      <alignment wrapText="1"/>
    </xf>
    <xf numFmtId="0" fontId="0" fillId="0" borderId="5" xfId="0" applyBorder="1" applyAlignment="1">
      <alignment horizontal="left" vertical="center" wrapText="1"/>
    </xf>
    <xf numFmtId="4" fontId="0" fillId="0" borderId="5" xfId="0" applyNumberFormat="1" applyBorder="1"/>
    <xf numFmtId="0" fontId="0" fillId="0" borderId="7" xfId="0" applyBorder="1" applyAlignment="1">
      <alignment horizontal="left" vertical="center" wrapText="1"/>
    </xf>
    <xf numFmtId="4" fontId="0" fillId="0" borderId="7" xfId="0" applyNumberFormat="1" applyBorder="1"/>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5" xfId="0" applyBorder="1"/>
    <xf numFmtId="0" fontId="0" fillId="0" borderId="9" xfId="0" applyBorder="1"/>
    <xf numFmtId="0" fontId="0" fillId="0" borderId="10" xfId="0" applyBorder="1"/>
    <xf numFmtId="0" fontId="0" fillId="0" borderId="5" xfId="0" applyBorder="1" applyAlignment="1">
      <alignment horizontal="left" wrapText="1"/>
    </xf>
    <xf numFmtId="0" fontId="4" fillId="0" borderId="0" xfId="0" applyFont="1" applyAlignment="1">
      <alignment horizontal="center"/>
    </xf>
    <xf numFmtId="4" fontId="0" fillId="0" borderId="5" xfId="0" applyNumberFormat="1" applyBorder="1" applyAlignment="1">
      <alignment horizontal="right" vertical="top"/>
    </xf>
    <xf numFmtId="4" fontId="0" fillId="0" borderId="7" xfId="0" applyNumberFormat="1" applyBorder="1" applyAlignment="1">
      <alignment horizontal="right" vertical="top"/>
    </xf>
    <xf numFmtId="0" fontId="0" fillId="0" borderId="1" xfId="0" applyBorder="1" applyAlignment="1">
      <alignment horizontal="left" vertical="top"/>
    </xf>
    <xf numFmtId="0" fontId="0" fillId="0" borderId="5" xfId="0" applyBorder="1" applyAlignment="1">
      <alignment vertical="top" wrapText="1"/>
    </xf>
    <xf numFmtId="0" fontId="0" fillId="0" borderId="7" xfId="0" applyBorder="1"/>
    <xf numFmtId="0" fontId="0" fillId="0" borderId="0" xfId="0" applyAlignment="1">
      <alignment vertical="top" wrapText="1"/>
    </xf>
    <xf numFmtId="0" fontId="0" fillId="0" borderId="7" xfId="0" applyBorder="1" applyAlignment="1">
      <alignment vertical="top" wrapText="1"/>
    </xf>
    <xf numFmtId="0" fontId="0" fillId="0" borderId="5" xfId="0" applyBorder="1" applyAlignment="1">
      <alignment vertical="center"/>
    </xf>
    <xf numFmtId="4" fontId="0" fillId="0" borderId="5" xfId="0" applyNumberFormat="1"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0" fillId="0" borderId="7" xfId="0" applyBorder="1" applyAlignment="1">
      <alignment vertical="center"/>
    </xf>
    <xf numFmtId="4" fontId="0" fillId="0" borderId="7" xfId="0" applyNumberFormat="1" applyBorder="1" applyAlignment="1">
      <alignment vertical="center"/>
    </xf>
    <xf numFmtId="4" fontId="3" fillId="0" borderId="1" xfId="0" applyNumberFormat="1" applyFont="1" applyBorder="1" applyAlignment="1">
      <alignment vertical="top"/>
    </xf>
    <xf numFmtId="0" fontId="3" fillId="0" borderId="5" xfId="0" applyFont="1" applyBorder="1" applyAlignment="1">
      <alignment horizontal="left" vertical="top" wrapText="1"/>
    </xf>
    <xf numFmtId="0" fontId="0" fillId="0" borderId="1" xfId="0" applyBorder="1" applyAlignment="1">
      <alignment horizontal="left" wrapText="1"/>
    </xf>
    <xf numFmtId="4" fontId="5" fillId="0" borderId="1" xfId="0" applyNumberFormat="1" applyFont="1" applyBorder="1"/>
    <xf numFmtId="0" fontId="3" fillId="0" borderId="1" xfId="0" applyFont="1" applyBorder="1" applyAlignment="1">
      <alignment horizontal="left" vertical="top" wrapText="1"/>
    </xf>
    <xf numFmtId="0" fontId="0" fillId="0" borderId="7" xfId="0" applyBorder="1" applyAlignment="1">
      <alignment horizontal="left"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top" wrapText="1"/>
    </xf>
    <xf numFmtId="0" fontId="0" fillId="2" borderId="1" xfId="0" applyFill="1" applyBorder="1" applyAlignment="1">
      <alignment horizontal="center" vertical="center"/>
    </xf>
    <xf numFmtId="0" fontId="0" fillId="3" borderId="1" xfId="0" applyFill="1" applyBorder="1" applyAlignment="1">
      <alignment horizontal="left" vertical="top" wrapText="1"/>
    </xf>
    <xf numFmtId="0" fontId="0" fillId="3" borderId="1" xfId="0" applyFill="1" applyBorder="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4" fontId="5" fillId="0" borderId="1" xfId="0" applyNumberFormat="1" applyFont="1" applyBorder="1" applyAlignment="1">
      <alignment vertical="top"/>
    </xf>
    <xf numFmtId="0" fontId="1" fillId="0" borderId="3" xfId="0" applyFont="1" applyBorder="1" applyAlignment="1">
      <alignment horizontal="center" vertical="center"/>
    </xf>
    <xf numFmtId="0" fontId="0" fillId="0" borderId="5"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10" xfId="0" applyBorder="1" applyAlignment="1">
      <alignment wrapText="1"/>
    </xf>
    <xf numFmtId="0" fontId="0" fillId="0" borderId="7" xfId="0" applyBorder="1" applyAlignment="1">
      <alignment horizontal="center" vertical="center" wrapText="1"/>
    </xf>
    <xf numFmtId="4" fontId="5" fillId="0" borderId="7" xfId="0" applyNumberFormat="1" applyFont="1" applyBorder="1"/>
    <xf numFmtId="0" fontId="0" fillId="6" borderId="1" xfId="0" applyFill="1" applyBorder="1"/>
    <xf numFmtId="3" fontId="0" fillId="0" borderId="1" xfId="0" applyNumberFormat="1" applyBorder="1" applyAlignment="1">
      <alignment horizontal="center"/>
    </xf>
    <xf numFmtId="0" fontId="0" fillId="0" borderId="1" xfId="0" applyBorder="1" applyAlignment="1">
      <alignment horizontal="center" wrapText="1"/>
    </xf>
    <xf numFmtId="3" fontId="0" fillId="0" borderId="0" xfId="0" applyNumberFormat="1" applyAlignment="1">
      <alignment horizontal="center"/>
    </xf>
    <xf numFmtId="3" fontId="0" fillId="0" borderId="1" xfId="0" applyNumberFormat="1" applyBorder="1"/>
    <xf numFmtId="49" fontId="7" fillId="0" borderId="0" xfId="0" applyNumberFormat="1" applyFont="1"/>
    <xf numFmtId="4" fontId="4" fillId="0" borderId="0" xfId="0" applyNumberFormat="1" applyFont="1"/>
    <xf numFmtId="0" fontId="2" fillId="0" borderId="0" xfId="0" applyFont="1" applyAlignment="1">
      <alignment horizontal="center" vertical="center"/>
    </xf>
    <xf numFmtId="0" fontId="0" fillId="7" borderId="1" xfId="0" applyFill="1" applyBorder="1" applyAlignment="1">
      <alignment horizontal="center" wrapText="1"/>
    </xf>
    <xf numFmtId="3" fontId="4" fillId="7" borderId="1" xfId="0" applyNumberFormat="1" applyFont="1" applyFill="1" applyBorder="1"/>
    <xf numFmtId="3" fontId="4" fillId="0" borderId="1" xfId="0" applyNumberFormat="1" applyFont="1" applyBorder="1"/>
    <xf numFmtId="0" fontId="2" fillId="0" borderId="0" xfId="0" applyFont="1" applyAlignment="1">
      <alignment wrapText="1"/>
    </xf>
    <xf numFmtId="0" fontId="2" fillId="0" borderId="3"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2" fillId="0" borderId="1" xfId="0" applyFont="1" applyBorder="1" applyAlignment="1">
      <alignment horizontal="center" wrapText="1"/>
    </xf>
    <xf numFmtId="4" fontId="4" fillId="0" borderId="0" xfId="0" applyNumberFormat="1" applyFont="1" applyAlignment="1">
      <alignment horizontal="center"/>
    </xf>
    <xf numFmtId="0" fontId="4" fillId="0" borderId="0" xfId="0" applyFont="1" applyAlignment="1">
      <alignment horizontal="center" wrapText="1"/>
    </xf>
    <xf numFmtId="0" fontId="0" fillId="8" borderId="0" xfId="0" applyFill="1"/>
    <xf numFmtId="0" fontId="9" fillId="0" borderId="0" xfId="0" applyFont="1"/>
    <xf numFmtId="4" fontId="4" fillId="0" borderId="0" xfId="0" applyNumberFormat="1" applyFont="1" applyAlignment="1">
      <alignment horizontal="center" wrapText="1"/>
    </xf>
    <xf numFmtId="4" fontId="0" fillId="0" borderId="0" xfId="0" applyNumberFormat="1" applyAlignment="1">
      <alignment wrapText="1"/>
    </xf>
    <xf numFmtId="4" fontId="4" fillId="0" borderId="0" xfId="0" applyNumberFormat="1" applyFont="1" applyAlignment="1">
      <alignment wrapText="1"/>
    </xf>
    <xf numFmtId="0" fontId="4" fillId="0" borderId="4" xfId="0" applyFont="1" applyBorder="1" applyAlignment="1">
      <alignment horizontal="center" vertical="center"/>
    </xf>
    <xf numFmtId="0" fontId="4" fillId="0" borderId="5" xfId="0" applyFont="1" applyBorder="1" applyAlignment="1">
      <alignment horizontal="center" vertical="top" wrapText="1"/>
    </xf>
    <xf numFmtId="4" fontId="4" fillId="0" borderId="5" xfId="0" applyNumberFormat="1" applyFont="1" applyBorder="1" applyAlignment="1">
      <alignment horizontal="center" vertical="top"/>
    </xf>
    <xf numFmtId="0" fontId="4" fillId="0" borderId="1" xfId="0" applyFont="1" applyBorder="1" applyAlignment="1">
      <alignment horizontal="center" wrapText="1"/>
    </xf>
    <xf numFmtId="4" fontId="0" fillId="0" borderId="1" xfId="0" applyNumberFormat="1" applyBorder="1" applyAlignment="1">
      <alignment wrapText="1"/>
    </xf>
    <xf numFmtId="4" fontId="4" fillId="0" borderId="1" xfId="0" applyNumberFormat="1" applyFont="1" applyBorder="1" applyAlignment="1">
      <alignment horizontal="center" wrapText="1"/>
    </xf>
    <xf numFmtId="0" fontId="10" fillId="0" borderId="3" xfId="0" applyFont="1" applyBorder="1" applyAlignment="1">
      <alignment horizontal="center" wrapText="1"/>
    </xf>
    <xf numFmtId="0" fontId="10" fillId="0" borderId="1" xfId="0" applyFont="1" applyBorder="1" applyAlignment="1">
      <alignment horizontal="center" wrapText="1"/>
    </xf>
    <xf numFmtId="3" fontId="6" fillId="0" borderId="1" xfId="0" applyNumberFormat="1" applyFont="1" applyBorder="1"/>
    <xf numFmtId="0" fontId="4" fillId="0" borderId="0" xfId="0" applyFont="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7" xfId="0" applyBorder="1" applyAlignment="1">
      <alignment horizontal="center"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left" vertical="top"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4" fillId="0" borderId="5" xfId="0" applyFont="1" applyBorder="1" applyAlignment="1">
      <alignment horizontal="center" vertical="top"/>
    </xf>
    <xf numFmtId="0" fontId="4" fillId="0" borderId="9" xfId="0" applyFont="1" applyBorder="1" applyAlignment="1">
      <alignment horizontal="center" vertical="top"/>
    </xf>
    <xf numFmtId="0" fontId="0" fillId="0" borderId="11" xfId="0" applyBorder="1" applyAlignment="1">
      <alignment horizontal="center" wrapText="1"/>
    </xf>
    <xf numFmtId="0" fontId="0" fillId="0" borderId="7" xfId="0" applyBorder="1" applyAlignment="1">
      <alignment horizontal="center" vertical="center" wrapText="1"/>
    </xf>
    <xf numFmtId="0" fontId="1" fillId="0" borderId="3" xfId="0" applyFont="1" applyBorder="1" applyAlignment="1">
      <alignment horizontal="center" vertical="top"/>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11" fillId="0" borderId="1" xfId="0" applyFont="1" applyBorder="1" applyAlignment="1">
      <alignment horizontal="center"/>
    </xf>
    <xf numFmtId="0" fontId="12" fillId="0" borderId="1" xfId="0" applyFont="1" applyBorder="1"/>
    <xf numFmtId="4" fontId="13" fillId="0" borderId="1" xfId="0" applyNumberFormat="1" applyFont="1" applyBorder="1"/>
    <xf numFmtId="0" fontId="11" fillId="0" borderId="1" xfId="0" applyFont="1" applyBorder="1"/>
    <xf numFmtId="4" fontId="11" fillId="0" borderId="1" xfId="0" applyNumberFormat="1" applyFont="1" applyBorder="1"/>
    <xf numFmtId="43" fontId="3"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Contratos</a:t>
            </a:r>
            <a:r>
              <a:rPr lang="en-US" baseline="0"/>
              <a:t> por arrendamientos de edificios 2024</a:t>
            </a:r>
            <a:endParaRPr lang="en-US"/>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'ARRENDAMIENTOS 2024'!$J$2</c:f>
              <c:strCache>
                <c:ptCount val="1"/>
                <c:pt idx="0">
                  <c:v>Total</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'ARRENDAMIENTOS 2024'!$I$3:$I$24</c:f>
              <c:strCache>
                <c:ptCount val="22"/>
                <c:pt idx="0">
                  <c:v>ANNA MARIA LOPEZ BERRELLEZA</c:v>
                </c:pt>
                <c:pt idx="1">
                  <c:v>MARIA ESTHELA MENDIVIL RASCON</c:v>
                </c:pt>
                <c:pt idx="2">
                  <c:v>GERARDO PEÑUELAS TOSTADO</c:v>
                </c:pt>
                <c:pt idx="3">
                  <c:v>HORTENCIA ESPINOZA VALDEZ</c:v>
                </c:pt>
                <c:pt idx="4">
                  <c:v>GUILLERMO CORRALES URIAS</c:v>
                </c:pt>
                <c:pt idx="5">
                  <c:v>INMOFACIL S.A. DE C.V.</c:v>
                </c:pt>
                <c:pt idx="6">
                  <c:v>JUAN GUSTAVO ARMENIA ROJAS</c:v>
                </c:pt>
                <c:pt idx="7">
                  <c:v>KARLA AMERICA ROJO MONTES DE OCA</c:v>
                </c:pt>
                <c:pt idx="8">
                  <c:v>ARTURO PADILLA FERNANDEZ</c:v>
                </c:pt>
                <c:pt idx="9">
                  <c:v>ELIZABETH LOPEZ CASTRO</c:v>
                </c:pt>
                <c:pt idx="10">
                  <c:v>MARIA DOLORES RUIZ RODRIGUEZ</c:v>
                </c:pt>
                <c:pt idx="11">
                  <c:v>INMOBILIARIA TURISTICA DEL NOROESTE, S.A. DE C.V.</c:v>
                </c:pt>
                <c:pt idx="12">
                  <c:v>FIBRA HD</c:v>
                </c:pt>
                <c:pt idx="13">
                  <c:v>ROSA ISELA ALVAREZ FLORES</c:v>
                </c:pt>
                <c:pt idx="14">
                  <c:v>GABRIELA GUTIERREZ ESQUERRA</c:v>
                </c:pt>
                <c:pt idx="15">
                  <c:v>CANACINTRA</c:v>
                </c:pt>
                <c:pt idx="16">
                  <c:v>SILVIA IRIZAR LOPEZ</c:v>
                </c:pt>
                <c:pt idx="17">
                  <c:v>PROMOTORA AVILAN, S.A. DE C.V</c:v>
                </c:pt>
                <c:pt idx="18">
                  <c:v>VERONICA FONSECA CASTRO</c:v>
                </c:pt>
                <c:pt idx="19">
                  <c:v>PATRONATO PRO ALBERGUE ASILO SANTA ROSA I.A.P.</c:v>
                </c:pt>
                <c:pt idx="20">
                  <c:v>LORENZO CRUZ MORENO</c:v>
                </c:pt>
                <c:pt idx="21">
                  <c:v>ALTERNATIVAS EN MEDIOS ENERGETICOS SUSTENTABLES, S.A. DE C.V.</c:v>
                </c:pt>
              </c:strCache>
            </c:strRef>
          </c:cat>
          <c:val>
            <c:numRef>
              <c:f>'ARRENDAMIENTOS 2024'!$J$3:$J$24</c:f>
              <c:numCache>
                <c:formatCode>#,##0.00</c:formatCode>
                <c:ptCount val="22"/>
                <c:pt idx="0">
                  <c:v>34000</c:v>
                </c:pt>
                <c:pt idx="1">
                  <c:v>45000</c:v>
                </c:pt>
                <c:pt idx="2">
                  <c:v>52050</c:v>
                </c:pt>
                <c:pt idx="3">
                  <c:v>52750</c:v>
                </c:pt>
                <c:pt idx="4">
                  <c:v>73220</c:v>
                </c:pt>
                <c:pt idx="5">
                  <c:v>77700</c:v>
                </c:pt>
                <c:pt idx="6">
                  <c:v>114750</c:v>
                </c:pt>
                <c:pt idx="7">
                  <c:v>120000</c:v>
                </c:pt>
                <c:pt idx="8">
                  <c:v>141000</c:v>
                </c:pt>
                <c:pt idx="9">
                  <c:v>182700</c:v>
                </c:pt>
                <c:pt idx="10">
                  <c:v>184800.40000000002</c:v>
                </c:pt>
                <c:pt idx="11">
                  <c:v>191000</c:v>
                </c:pt>
                <c:pt idx="12">
                  <c:v>215000</c:v>
                </c:pt>
                <c:pt idx="13">
                  <c:v>218100</c:v>
                </c:pt>
                <c:pt idx="14">
                  <c:v>226500</c:v>
                </c:pt>
                <c:pt idx="15">
                  <c:v>283500</c:v>
                </c:pt>
                <c:pt idx="16">
                  <c:v>333900</c:v>
                </c:pt>
                <c:pt idx="17">
                  <c:v>487200</c:v>
                </c:pt>
                <c:pt idx="18">
                  <c:v>621000</c:v>
                </c:pt>
                <c:pt idx="19">
                  <c:v>1303400</c:v>
                </c:pt>
                <c:pt idx="20">
                  <c:v>1802640</c:v>
                </c:pt>
                <c:pt idx="21">
                  <c:v>2192400</c:v>
                </c:pt>
              </c:numCache>
            </c:numRef>
          </c:val>
          <c:extLst>
            <c:ext xmlns:c16="http://schemas.microsoft.com/office/drawing/2014/chart" uri="{C3380CC4-5D6E-409C-BE32-E72D297353CC}">
              <c16:uniqueId val="{00000000-FA2E-4127-8E22-448EF364D7ED}"/>
            </c:ext>
          </c:extLst>
        </c:ser>
        <c:dLbls>
          <c:showLegendKey val="0"/>
          <c:showVal val="1"/>
          <c:showCatName val="0"/>
          <c:showSerName val="0"/>
          <c:showPercent val="0"/>
          <c:showBubbleSize val="0"/>
        </c:dLbls>
        <c:gapWidth val="84"/>
        <c:gapDepth val="53"/>
        <c:shape val="box"/>
        <c:axId val="1891501215"/>
        <c:axId val="1891505535"/>
        <c:axId val="0"/>
      </c:bar3DChart>
      <c:catAx>
        <c:axId val="189150121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891505535"/>
        <c:crosses val="autoZero"/>
        <c:auto val="1"/>
        <c:lblAlgn val="ctr"/>
        <c:lblOffset val="100"/>
        <c:noMultiLvlLbl val="0"/>
      </c:catAx>
      <c:valAx>
        <c:axId val="1891505535"/>
        <c:scaling>
          <c:orientation val="minMax"/>
        </c:scaling>
        <c:delete val="1"/>
        <c:axPos val="b"/>
        <c:numFmt formatCode="#,##0.00" sourceLinked="1"/>
        <c:majorTickMark val="out"/>
        <c:minorTickMark val="none"/>
        <c:tickLblPos val="nextTo"/>
        <c:crossAx val="1891501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Contratos por servicios de vigilancia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 2024'!$J$37</c:f>
              <c:strCache>
                <c:ptCount val="1"/>
                <c:pt idx="0">
                  <c:v>Total </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'ARRENDAMIENTOS 2024'!$I$38:$I$39</c:f>
              <c:strCache>
                <c:ptCount val="2"/>
                <c:pt idx="0">
                  <c:v>YAMEL HALLAL ARMENTA </c:v>
                </c:pt>
                <c:pt idx="1">
                  <c:v>GRUPO ELITE DEL PACÍFICO S.A. DE C.V. </c:v>
                </c:pt>
              </c:strCache>
            </c:strRef>
          </c:cat>
          <c:val>
            <c:numRef>
              <c:f>'ARRENDAMIENTOS 2024'!$J$38:$J$39</c:f>
              <c:numCache>
                <c:formatCode>#,##0.00</c:formatCode>
                <c:ptCount val="2"/>
                <c:pt idx="0">
                  <c:v>1806120</c:v>
                </c:pt>
                <c:pt idx="1">
                  <c:v>1050948.8</c:v>
                </c:pt>
              </c:numCache>
            </c:numRef>
          </c:val>
          <c:extLst>
            <c:ext xmlns:c16="http://schemas.microsoft.com/office/drawing/2014/chart" uri="{C3380CC4-5D6E-409C-BE32-E72D297353CC}">
              <c16:uniqueId val="{00000000-835E-4150-A1FC-5A6A793F0AC9}"/>
            </c:ext>
          </c:extLst>
        </c:ser>
        <c:dLbls>
          <c:showLegendKey val="0"/>
          <c:showVal val="1"/>
          <c:showCatName val="0"/>
          <c:showSerName val="0"/>
          <c:showPercent val="0"/>
          <c:showBubbleSize val="0"/>
        </c:dLbls>
        <c:gapWidth val="84"/>
        <c:gapDepth val="53"/>
        <c:shape val="box"/>
        <c:axId val="2041004879"/>
        <c:axId val="2041000079"/>
        <c:axId val="0"/>
      </c:bar3DChart>
      <c:catAx>
        <c:axId val="204100487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2041000079"/>
        <c:crosses val="autoZero"/>
        <c:auto val="1"/>
        <c:lblAlgn val="ctr"/>
        <c:lblOffset val="100"/>
        <c:noMultiLvlLbl val="0"/>
      </c:catAx>
      <c:valAx>
        <c:axId val="2041000079"/>
        <c:scaling>
          <c:orientation val="minMax"/>
        </c:scaling>
        <c:delete val="1"/>
        <c:axPos val="l"/>
        <c:numFmt formatCode="#,##0.00" sourceLinked="1"/>
        <c:majorTickMark val="out"/>
        <c:minorTickMark val="none"/>
        <c:tickLblPos val="nextTo"/>
        <c:crossAx val="20410048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Contratos por honorarios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 2024'!$J$49</c:f>
              <c:strCache>
                <c:ptCount val="1"/>
                <c:pt idx="0">
                  <c:v>Total </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'ARRENDAMIENTOS 2024'!$I$50:$I$53</c:f>
              <c:strCache>
                <c:ptCount val="4"/>
                <c:pt idx="0">
                  <c:v>JOSUE SANTIAGO CONTRERAS</c:v>
                </c:pt>
                <c:pt idx="1">
                  <c:v>ARMENTA GAMEZ CELIA</c:v>
                </c:pt>
                <c:pt idx="2">
                  <c:v>SOLANO CORONEL JOSÉ ALONSO</c:v>
                </c:pt>
                <c:pt idx="3">
                  <c:v>INFORMATICA Y DESARROLLO S.A. DE C.V.</c:v>
                </c:pt>
              </c:strCache>
            </c:strRef>
          </c:cat>
          <c:val>
            <c:numRef>
              <c:f>'ARRENDAMIENTOS 2024'!$J$50:$J$53</c:f>
              <c:numCache>
                <c:formatCode>#,##0.00</c:formatCode>
                <c:ptCount val="4"/>
                <c:pt idx="0">
                  <c:v>116000</c:v>
                </c:pt>
                <c:pt idx="1">
                  <c:v>200000</c:v>
                </c:pt>
                <c:pt idx="2">
                  <c:v>294640</c:v>
                </c:pt>
                <c:pt idx="3">
                  <c:v>348000</c:v>
                </c:pt>
              </c:numCache>
            </c:numRef>
          </c:val>
          <c:extLst>
            <c:ext xmlns:c16="http://schemas.microsoft.com/office/drawing/2014/chart" uri="{C3380CC4-5D6E-409C-BE32-E72D297353CC}">
              <c16:uniqueId val="{00000000-298B-4353-B54E-7BA822771F44}"/>
            </c:ext>
          </c:extLst>
        </c:ser>
        <c:dLbls>
          <c:showLegendKey val="0"/>
          <c:showVal val="1"/>
          <c:showCatName val="0"/>
          <c:showSerName val="0"/>
          <c:showPercent val="0"/>
          <c:showBubbleSize val="0"/>
        </c:dLbls>
        <c:gapWidth val="84"/>
        <c:gapDepth val="53"/>
        <c:shape val="box"/>
        <c:axId val="38772911"/>
        <c:axId val="38773871"/>
        <c:axId val="0"/>
      </c:bar3DChart>
      <c:catAx>
        <c:axId val="38772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38773871"/>
        <c:crosses val="autoZero"/>
        <c:auto val="1"/>
        <c:lblAlgn val="ctr"/>
        <c:lblOffset val="100"/>
        <c:noMultiLvlLbl val="0"/>
      </c:catAx>
      <c:valAx>
        <c:axId val="38773871"/>
        <c:scaling>
          <c:orientation val="minMax"/>
        </c:scaling>
        <c:delete val="1"/>
        <c:axPos val="l"/>
        <c:numFmt formatCode="#,##0.00" sourceLinked="1"/>
        <c:majorTickMark val="out"/>
        <c:minorTickMark val="none"/>
        <c:tickLblPos val="nextTo"/>
        <c:crossAx val="38772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contratos por arrendamiento de maquinaria 2024</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'ARRENDAMIENTOS 2024'!$J$65</c:f>
              <c:strCache>
                <c:ptCount val="1"/>
                <c:pt idx="0">
                  <c:v>Costo Anual </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'ARRENDAMIENTOS 2024'!$I$66:$I$71</c:f>
              <c:strCache>
                <c:ptCount val="6"/>
                <c:pt idx="0">
                  <c:v>KUBO3D, SA DE CV</c:v>
                </c:pt>
                <c:pt idx="1">
                  <c:v>Nadia Dayana Díaz Ozuna</c:v>
                </c:pt>
                <c:pt idx="2">
                  <c:v>Jose Mario Velazco Medina </c:v>
                </c:pt>
                <c:pt idx="3">
                  <c:v>Carlo Enrique Gamez Mejia </c:v>
                </c:pt>
                <c:pt idx="4">
                  <c:v>Oliver Enrique López Low </c:v>
                </c:pt>
                <c:pt idx="5">
                  <c:v>Martín Guadalupe Mexia Romo </c:v>
                </c:pt>
              </c:strCache>
            </c:strRef>
          </c:cat>
          <c:val>
            <c:numRef>
              <c:f>'ARRENDAMIENTOS 2024'!$J$66:$J$71</c:f>
              <c:numCache>
                <c:formatCode>#,##0.00</c:formatCode>
                <c:ptCount val="6"/>
                <c:pt idx="0">
                  <c:v>696000</c:v>
                </c:pt>
                <c:pt idx="1">
                  <c:v>696000</c:v>
                </c:pt>
                <c:pt idx="2">
                  <c:v>812000</c:v>
                </c:pt>
                <c:pt idx="3">
                  <c:v>1305000</c:v>
                </c:pt>
                <c:pt idx="4">
                  <c:v>1305000</c:v>
                </c:pt>
                <c:pt idx="5">
                  <c:v>7221000</c:v>
                </c:pt>
              </c:numCache>
            </c:numRef>
          </c:val>
          <c:extLst>
            <c:ext xmlns:c16="http://schemas.microsoft.com/office/drawing/2014/chart" uri="{C3380CC4-5D6E-409C-BE32-E72D297353CC}">
              <c16:uniqueId val="{00000000-A3FA-4914-AD3C-259EE58E12EB}"/>
            </c:ext>
          </c:extLst>
        </c:ser>
        <c:dLbls>
          <c:showLegendKey val="0"/>
          <c:showVal val="1"/>
          <c:showCatName val="0"/>
          <c:showSerName val="0"/>
          <c:showPercent val="0"/>
          <c:showBubbleSize val="0"/>
        </c:dLbls>
        <c:gapWidth val="84"/>
        <c:gapDepth val="53"/>
        <c:shape val="box"/>
        <c:axId val="99925199"/>
        <c:axId val="2041301487"/>
        <c:axId val="0"/>
      </c:bar3DChart>
      <c:catAx>
        <c:axId val="999251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2041301487"/>
        <c:crosses val="autoZero"/>
        <c:auto val="1"/>
        <c:lblAlgn val="ctr"/>
        <c:lblOffset val="100"/>
        <c:noMultiLvlLbl val="0"/>
      </c:catAx>
      <c:valAx>
        <c:axId val="2041301487"/>
        <c:scaling>
          <c:orientation val="minMax"/>
        </c:scaling>
        <c:delete val="1"/>
        <c:axPos val="b"/>
        <c:numFmt formatCode="#,##0.00" sourceLinked="1"/>
        <c:majorTickMark val="out"/>
        <c:minorTickMark val="none"/>
        <c:tickLblPos val="nextTo"/>
        <c:crossAx val="99925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Asignación</a:t>
            </a:r>
            <a:r>
              <a:rPr lang="en-US" baseline="0"/>
              <a:t> de contratos de mantenimiento de parques, jardines y panteones 2024</a:t>
            </a:r>
            <a:endParaRPr lang="en-US"/>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'Mantenimiento 2024'!$C$43</c:f>
              <c:strCache>
                <c:ptCount val="1"/>
                <c:pt idx="0">
                  <c:v>Total</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'Mantenimiento 2024'!$B$44:$B$57</c:f>
              <c:strCache>
                <c:ptCount val="14"/>
                <c:pt idx="0">
                  <c:v>MARÍA ISABEL QUINTERO PACHECO</c:v>
                </c:pt>
                <c:pt idx="1">
                  <c:v>FONTENIA SA DE CV </c:v>
                </c:pt>
                <c:pt idx="2">
                  <c:v>PORTE LAB SERVICES SA DE CV </c:v>
                </c:pt>
                <c:pt idx="3">
                  <c:v>MARTHA SILVIA COTA MIRANDA</c:v>
                </c:pt>
                <c:pt idx="4">
                  <c:v>UTILIA LUQUE ROJAS </c:v>
                </c:pt>
                <c:pt idx="5">
                  <c:v>GOINTERMEDIAL, S DE RL DE CV </c:v>
                </c:pt>
                <c:pt idx="6">
                  <c:v>CINTHIA MARIBEL TRUJILLO FARIAS </c:v>
                </c:pt>
                <c:pt idx="7">
                  <c:v>JESÚS ANTONIO ARAGON BERRELLEZA </c:v>
                </c:pt>
                <c:pt idx="8">
                  <c:v>GUADALUPE PALAFOX PARRA </c:v>
                </c:pt>
                <c:pt idx="9">
                  <c:v>JOSÉ FRANCISCO SOL ELIZALDE</c:v>
                </c:pt>
                <c:pt idx="10">
                  <c:v>LUIS ENRIQUE SOL ELIZALDE</c:v>
                </c:pt>
                <c:pt idx="11">
                  <c:v>PABLO CESAR SOLIS OSUNA </c:v>
                </c:pt>
                <c:pt idx="12">
                  <c:v>URBANIKA LM GROUP, SA DE CV</c:v>
                </c:pt>
                <c:pt idx="13">
                  <c:v>CUAUHTEMOC CRUZ BELTRAN</c:v>
                </c:pt>
              </c:strCache>
            </c:strRef>
          </c:cat>
          <c:val>
            <c:numRef>
              <c:f>'Mantenimiento 2024'!$C$44:$C$57</c:f>
              <c:numCache>
                <c:formatCode>#,##0.00</c:formatCode>
                <c:ptCount val="14"/>
                <c:pt idx="0">
                  <c:v>2355530.7000000002</c:v>
                </c:pt>
                <c:pt idx="1">
                  <c:v>2764860</c:v>
                </c:pt>
                <c:pt idx="2">
                  <c:v>2874480</c:v>
                </c:pt>
                <c:pt idx="3">
                  <c:v>3150393.8</c:v>
                </c:pt>
                <c:pt idx="4">
                  <c:v>3213401.6</c:v>
                </c:pt>
                <c:pt idx="5">
                  <c:v>3244500</c:v>
                </c:pt>
                <c:pt idx="6">
                  <c:v>3289308.8</c:v>
                </c:pt>
                <c:pt idx="7">
                  <c:v>3578478.8</c:v>
                </c:pt>
                <c:pt idx="8">
                  <c:v>3608600.6</c:v>
                </c:pt>
                <c:pt idx="9">
                  <c:v>3614625</c:v>
                </c:pt>
                <c:pt idx="10">
                  <c:v>3704990.6</c:v>
                </c:pt>
                <c:pt idx="11">
                  <c:v>3735112.5</c:v>
                </c:pt>
                <c:pt idx="12">
                  <c:v>3780672</c:v>
                </c:pt>
                <c:pt idx="13">
                  <c:v>4059300</c:v>
                </c:pt>
              </c:numCache>
            </c:numRef>
          </c:val>
          <c:extLst>
            <c:ext xmlns:c16="http://schemas.microsoft.com/office/drawing/2014/chart" uri="{C3380CC4-5D6E-409C-BE32-E72D297353CC}">
              <c16:uniqueId val="{00000000-C818-4B14-A215-32E59DB3BA97}"/>
            </c:ext>
          </c:extLst>
        </c:ser>
        <c:dLbls>
          <c:showLegendKey val="0"/>
          <c:showVal val="1"/>
          <c:showCatName val="0"/>
          <c:showSerName val="0"/>
          <c:showPercent val="0"/>
          <c:showBubbleSize val="0"/>
        </c:dLbls>
        <c:gapWidth val="84"/>
        <c:gapDepth val="53"/>
        <c:shape val="box"/>
        <c:axId val="1889592559"/>
        <c:axId val="1889593999"/>
        <c:axId val="0"/>
      </c:bar3DChart>
      <c:catAx>
        <c:axId val="188959255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889593999"/>
        <c:crosses val="autoZero"/>
        <c:auto val="1"/>
        <c:lblAlgn val="ctr"/>
        <c:lblOffset val="100"/>
        <c:noMultiLvlLbl val="0"/>
      </c:catAx>
      <c:valAx>
        <c:axId val="1889593999"/>
        <c:scaling>
          <c:orientation val="minMax"/>
        </c:scaling>
        <c:delete val="1"/>
        <c:axPos val="b"/>
        <c:numFmt formatCode="#,##0.00" sourceLinked="1"/>
        <c:majorTickMark val="out"/>
        <c:minorTickMark val="none"/>
        <c:tickLblPos val="nextTo"/>
        <c:crossAx val="18895925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MX" sz="1800" b="0" i="0" u="none" strike="noStrike" cap="all" baseline="0"/>
              <a:t>Proyección de gastos en Difusión para el 2024</a:t>
            </a:r>
            <a:endParaRPr lang="en-US"/>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'MEDIOS 2024'!$I$1</c:f>
              <c:strCache>
                <c:ptCount val="1"/>
                <c:pt idx="0">
                  <c:v>Monto</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'MEDIOS 2024'!$H$2:$H$32</c:f>
              <c:strCache>
                <c:ptCount val="31"/>
                <c:pt idx="0">
                  <c:v>GERARDO RUBÉN ESCOBAR TORRES</c:v>
                </c:pt>
                <c:pt idx="1">
                  <c:v>FABIAN OSWALDO GALICIA ARIZMENDI</c:v>
                </c:pt>
                <c:pt idx="2">
                  <c:v>NALLELY AZENETH CASTRO GIL</c:v>
                </c:pt>
                <c:pt idx="3">
                  <c:v>JAVIER CAMACHO MERCADO</c:v>
                </c:pt>
                <c:pt idx="4">
                  <c:v>ROMAN ALFREDO PADILLA FIERRO</c:v>
                </c:pt>
                <c:pt idx="5">
                  <c:v>MARIA DE JESUS HERNANDEZ RAMIREZ</c:v>
                </c:pt>
                <c:pt idx="6">
                  <c:v>MÓNICA GABRIELA HERNÁNDEZ ROSAS</c:v>
                </c:pt>
                <c:pt idx="7">
                  <c:v>MARCO ANTONIO LIZÁRRAGA SAUCEDO</c:v>
                </c:pt>
                <c:pt idx="8">
                  <c:v>SINCO Y MEDIOS S.C</c:v>
                </c:pt>
                <c:pt idx="9">
                  <c:v>EMMANUEL IBARRA NAFARRATE</c:v>
                </c:pt>
                <c:pt idx="10">
                  <c:v>CARLOS ROSAS PARRA</c:v>
                </c:pt>
                <c:pt idx="11">
                  <c:v>ISMAEL CAMACHO BURGOS</c:v>
                </c:pt>
                <c:pt idx="12">
                  <c:v>REPORTEROS EN S.A. DE C.V.</c:v>
                </c:pt>
                <c:pt idx="13">
                  <c:v>INSTITUTO SINALOENSE DE EDUCACION POR RADIO A.C</c:v>
                </c:pt>
                <c:pt idx="14">
                  <c:v>RADIO GPM MOCHIS S.A. DE C.V.</c:v>
                </c:pt>
                <c:pt idx="15">
                  <c:v>MARTHA ELVA VALENZUELA ZAÑUDO</c:v>
                </c:pt>
                <c:pt idx="16">
                  <c:v>CONSULTORIA MERCURIO S.C</c:v>
                </c:pt>
                <c:pt idx="17">
                  <c:v>APGR COMUNICACIONES S.A DE C.V</c:v>
                </c:pt>
                <c:pt idx="18">
                  <c:v>COMUNICACION ACTIVA DE SINALOA S.A DE C.V</c:v>
                </c:pt>
                <c:pt idx="19">
                  <c:v>MEGA MEDIOS S.A DE C.V</c:v>
                </c:pt>
                <c:pt idx="20">
                  <c:v>PROMOSAT DEL PACIFICO S.A DE C.V</c:v>
                </c:pt>
                <c:pt idx="21">
                  <c:v>Julio Cesar Leyva Arredondo</c:v>
                </c:pt>
                <c:pt idx="22">
                  <c:v>México Crea, S.A. de C.V. </c:v>
                </c:pt>
                <c:pt idx="23">
                  <c:v>XECF RADIO IMPACTOS 14 10 S.A. DE C.V.</c:v>
                </c:pt>
                <c:pt idx="24">
                  <c:v>GPM GRUPO PROMOMEDIOS CULIACAN S.A DE C.V</c:v>
                </c:pt>
                <c:pt idx="25">
                  <c:v>RADIO TOPOLOBAMPO, SA DE CV</c:v>
                </c:pt>
                <c:pt idx="26">
                  <c:v>GRUPO CHAVEZ RADIOCAST S.A DE C.V</c:v>
                </c:pt>
                <c:pt idx="27">
                  <c:v>LAD MEDIOS S.A DE C.V</c:v>
                </c:pt>
                <c:pt idx="28">
                  <c:v>RADIODIFUSORA XHMSL FM S.A DE C.V</c:v>
                </c:pt>
                <c:pt idx="29">
                  <c:v>EL DEBATE S.A E C.V.</c:v>
                </c:pt>
                <c:pt idx="30">
                  <c:v>LINEA DIRECTA Y SERVICIOS S.C.</c:v>
                </c:pt>
              </c:strCache>
            </c:strRef>
          </c:cat>
          <c:val>
            <c:numRef>
              <c:f>'MEDIOS 2024'!$I$2:$I$32</c:f>
              <c:numCache>
                <c:formatCode>#,##0.00</c:formatCode>
                <c:ptCount val="31"/>
                <c:pt idx="0">
                  <c:v>104400</c:v>
                </c:pt>
                <c:pt idx="1">
                  <c:v>104400</c:v>
                </c:pt>
                <c:pt idx="2">
                  <c:v>104400</c:v>
                </c:pt>
                <c:pt idx="3">
                  <c:v>104400</c:v>
                </c:pt>
                <c:pt idx="4">
                  <c:v>135000</c:v>
                </c:pt>
                <c:pt idx="5">
                  <c:v>156600</c:v>
                </c:pt>
                <c:pt idx="6">
                  <c:v>156600</c:v>
                </c:pt>
                <c:pt idx="7">
                  <c:v>156600</c:v>
                </c:pt>
                <c:pt idx="8">
                  <c:v>156600</c:v>
                </c:pt>
                <c:pt idx="9">
                  <c:v>156600</c:v>
                </c:pt>
                <c:pt idx="10">
                  <c:v>208800</c:v>
                </c:pt>
                <c:pt idx="11">
                  <c:v>208800</c:v>
                </c:pt>
                <c:pt idx="12">
                  <c:v>208800</c:v>
                </c:pt>
                <c:pt idx="13">
                  <c:v>313200</c:v>
                </c:pt>
                <c:pt idx="14">
                  <c:v>313200</c:v>
                </c:pt>
                <c:pt idx="15">
                  <c:v>313200</c:v>
                </c:pt>
                <c:pt idx="16">
                  <c:v>313200</c:v>
                </c:pt>
                <c:pt idx="17">
                  <c:v>522000</c:v>
                </c:pt>
                <c:pt idx="18">
                  <c:v>522000</c:v>
                </c:pt>
                <c:pt idx="19">
                  <c:v>522000</c:v>
                </c:pt>
                <c:pt idx="20">
                  <c:v>522000</c:v>
                </c:pt>
                <c:pt idx="21">
                  <c:v>522000</c:v>
                </c:pt>
                <c:pt idx="22">
                  <c:v>626400</c:v>
                </c:pt>
                <c:pt idx="23">
                  <c:v>835200</c:v>
                </c:pt>
                <c:pt idx="24">
                  <c:v>939600</c:v>
                </c:pt>
                <c:pt idx="25">
                  <c:v>939600</c:v>
                </c:pt>
                <c:pt idx="26">
                  <c:v>1044000</c:v>
                </c:pt>
                <c:pt idx="27">
                  <c:v>1566000</c:v>
                </c:pt>
                <c:pt idx="28">
                  <c:v>1566000</c:v>
                </c:pt>
                <c:pt idx="29">
                  <c:v>1879200</c:v>
                </c:pt>
                <c:pt idx="30">
                  <c:v>2088000</c:v>
                </c:pt>
              </c:numCache>
            </c:numRef>
          </c:val>
          <c:extLst>
            <c:ext xmlns:c16="http://schemas.microsoft.com/office/drawing/2014/chart" uri="{C3380CC4-5D6E-409C-BE32-E72D297353CC}">
              <c16:uniqueId val="{00000000-3864-45B7-874D-A36F561E1646}"/>
            </c:ext>
          </c:extLst>
        </c:ser>
        <c:dLbls>
          <c:showLegendKey val="0"/>
          <c:showVal val="1"/>
          <c:showCatName val="0"/>
          <c:showSerName val="0"/>
          <c:showPercent val="0"/>
          <c:showBubbleSize val="0"/>
        </c:dLbls>
        <c:gapWidth val="84"/>
        <c:gapDepth val="53"/>
        <c:shape val="box"/>
        <c:axId val="138557679"/>
        <c:axId val="138558159"/>
        <c:axId val="0"/>
      </c:bar3DChart>
      <c:catAx>
        <c:axId val="13855767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38558159"/>
        <c:crosses val="autoZero"/>
        <c:auto val="1"/>
        <c:lblAlgn val="ctr"/>
        <c:lblOffset val="100"/>
        <c:noMultiLvlLbl val="0"/>
      </c:catAx>
      <c:valAx>
        <c:axId val="138558159"/>
        <c:scaling>
          <c:orientation val="minMax"/>
        </c:scaling>
        <c:delete val="1"/>
        <c:axPos val="b"/>
        <c:numFmt formatCode="#,##0.00" sourceLinked="1"/>
        <c:majorTickMark val="out"/>
        <c:minorTickMark val="none"/>
        <c:tickLblPos val="nextTo"/>
        <c:crossAx val="138557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Difusión </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[1]DIF!$B$89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Pt>
            <c:idx val="0"/>
            <c:invertIfNegative val="0"/>
            <c:bubble3D val="0"/>
            <c:spPr>
              <a:solidFill>
                <a:schemeClr val="accent1">
                  <a:lumMod val="75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1-9773-480F-B70F-916EB31F5215}"/>
              </c:ext>
            </c:extLst>
          </c:dPt>
          <c:dPt>
            <c:idx val="1"/>
            <c:invertIfNegative val="0"/>
            <c:bubble3D val="0"/>
            <c:spPr>
              <a:solidFill>
                <a:srgbClr val="FF0000"/>
              </a:solidFill>
              <a:ln w="9525" cap="flat" cmpd="sng" algn="ctr">
                <a:solidFill>
                  <a:srgbClr val="FF0000"/>
                </a:solidFill>
                <a:round/>
              </a:ln>
              <a:effectLst/>
              <a:sp3d contourW="9525">
                <a:contourClr>
                  <a:srgbClr val="FF0000"/>
                </a:contourClr>
              </a:sp3d>
            </c:spPr>
            <c:extLst>
              <c:ext xmlns:c16="http://schemas.microsoft.com/office/drawing/2014/chart" uri="{C3380CC4-5D6E-409C-BE32-E72D297353CC}">
                <c16:uniqueId val="{00000003-9773-480F-B70F-916EB31F5215}"/>
              </c:ext>
            </c:extLst>
          </c:dPt>
          <c:dPt>
            <c:idx val="2"/>
            <c:invertIfNegative val="0"/>
            <c:bubble3D val="0"/>
            <c:spPr>
              <a:solidFill>
                <a:srgbClr val="FF0000"/>
              </a:solidFill>
              <a:ln w="9525" cap="flat" cmpd="sng" algn="ctr">
                <a:solidFill>
                  <a:srgbClr val="FF0000"/>
                </a:solidFill>
                <a:round/>
              </a:ln>
              <a:effectLst/>
              <a:sp3d contourW="9525">
                <a:contourClr>
                  <a:srgbClr val="FF0000"/>
                </a:contourClr>
              </a:sp3d>
            </c:spPr>
            <c:extLst>
              <c:ext xmlns:c16="http://schemas.microsoft.com/office/drawing/2014/chart" uri="{C3380CC4-5D6E-409C-BE32-E72D297353CC}">
                <c16:uniqueId val="{00000005-9773-480F-B70F-916EB31F5215}"/>
              </c:ext>
            </c:extLst>
          </c:dPt>
          <c:dPt>
            <c:idx val="3"/>
            <c:invertIfNegative val="0"/>
            <c:bubble3D val="0"/>
            <c:spPr>
              <a:solidFill>
                <a:srgbClr val="FF0000"/>
              </a:solidFill>
              <a:ln w="9525" cap="flat" cmpd="sng" algn="ctr">
                <a:solidFill>
                  <a:srgbClr val="FF0000"/>
                </a:solidFill>
                <a:round/>
              </a:ln>
              <a:effectLst/>
              <a:sp3d contourW="9525">
                <a:contourClr>
                  <a:srgbClr val="FF0000"/>
                </a:contourClr>
              </a:sp3d>
            </c:spPr>
            <c:extLst>
              <c:ext xmlns:c16="http://schemas.microsoft.com/office/drawing/2014/chart" uri="{C3380CC4-5D6E-409C-BE32-E72D297353CC}">
                <c16:uniqueId val="{00000007-9773-480F-B70F-916EB31F5215}"/>
              </c:ext>
            </c:extLst>
          </c:dPt>
          <c:dPt>
            <c:idx val="6"/>
            <c:invertIfNegative val="0"/>
            <c:bubble3D val="0"/>
            <c:spPr>
              <a:solidFill>
                <a:srgbClr val="800000"/>
              </a:solidFill>
              <a:ln w="9525" cap="flat" cmpd="sng" algn="ctr">
                <a:solidFill>
                  <a:srgbClr val="800000"/>
                </a:solidFill>
                <a:round/>
              </a:ln>
              <a:effectLst/>
              <a:sp3d contourW="9525">
                <a:contourClr>
                  <a:srgbClr val="800000"/>
                </a:contourClr>
              </a:sp3d>
            </c:spPr>
            <c:extLst>
              <c:ext xmlns:c16="http://schemas.microsoft.com/office/drawing/2014/chart" uri="{C3380CC4-5D6E-409C-BE32-E72D297353CC}">
                <c16:uniqueId val="{00000009-9773-480F-B70F-916EB31F5215}"/>
              </c:ext>
            </c:extLst>
          </c:dPt>
          <c:dPt>
            <c:idx val="7"/>
            <c:invertIfNegative val="0"/>
            <c:bubble3D val="0"/>
            <c:spPr>
              <a:solidFill>
                <a:srgbClr val="800000"/>
              </a:solidFill>
              <a:ln w="9525" cap="flat" cmpd="sng" algn="ctr">
                <a:solidFill>
                  <a:srgbClr val="800000"/>
                </a:solidFill>
                <a:round/>
              </a:ln>
              <a:effectLst/>
              <a:sp3d contourW="9525">
                <a:contourClr>
                  <a:srgbClr val="800000"/>
                </a:contourClr>
              </a:sp3d>
            </c:spPr>
            <c:extLst>
              <c:ext xmlns:c16="http://schemas.microsoft.com/office/drawing/2014/chart" uri="{C3380CC4-5D6E-409C-BE32-E72D297353CC}">
                <c16:uniqueId val="{0000000B-9773-480F-B70F-916EB31F5215}"/>
              </c:ext>
            </c:extLst>
          </c:dPt>
          <c:dPt>
            <c:idx val="8"/>
            <c:invertIfNegative val="0"/>
            <c:bubble3D val="0"/>
            <c:spPr>
              <a:solidFill>
                <a:srgbClr val="800000"/>
              </a:solidFill>
              <a:ln w="9525" cap="flat" cmpd="sng" algn="ctr">
                <a:solidFill>
                  <a:srgbClr val="800000"/>
                </a:solidFill>
                <a:round/>
              </a:ln>
              <a:effectLst/>
              <a:sp3d contourW="9525">
                <a:contourClr>
                  <a:srgbClr val="800000"/>
                </a:contourClr>
              </a:sp3d>
            </c:spPr>
            <c:extLst>
              <c:ext xmlns:c16="http://schemas.microsoft.com/office/drawing/2014/chart" uri="{C3380CC4-5D6E-409C-BE32-E72D297353CC}">
                <c16:uniqueId val="{0000000D-9773-480F-B70F-916EB31F5215}"/>
              </c:ext>
            </c:extLst>
          </c:dPt>
          <c:dPt>
            <c:idx val="9"/>
            <c:invertIfNegative val="0"/>
            <c:bubble3D val="0"/>
            <c:spPr>
              <a:solidFill>
                <a:srgbClr val="19270F"/>
              </a:solidFill>
              <a:ln w="9525" cap="flat" cmpd="sng" algn="ctr">
                <a:solidFill>
                  <a:srgbClr val="19270F"/>
                </a:solidFill>
                <a:round/>
              </a:ln>
              <a:effectLst/>
              <a:sp3d contourW="9525">
                <a:contourClr>
                  <a:srgbClr val="19270F"/>
                </a:contourClr>
              </a:sp3d>
            </c:spPr>
            <c:extLst>
              <c:ext xmlns:c16="http://schemas.microsoft.com/office/drawing/2014/chart" uri="{C3380CC4-5D6E-409C-BE32-E72D297353CC}">
                <c16:uniqueId val="{0000000F-9773-480F-B70F-916EB31F5215}"/>
              </c:ext>
            </c:extLst>
          </c:dPt>
          <c:dPt>
            <c:idx val="10"/>
            <c:invertIfNegative val="0"/>
            <c:bubble3D val="0"/>
            <c:spPr>
              <a:solidFill>
                <a:srgbClr val="19270F"/>
              </a:solidFill>
              <a:ln w="9525" cap="flat" cmpd="sng" algn="ctr">
                <a:solidFill>
                  <a:srgbClr val="19270F"/>
                </a:solidFill>
                <a:round/>
              </a:ln>
              <a:effectLst/>
              <a:sp3d contourW="9525">
                <a:contourClr>
                  <a:srgbClr val="19270F"/>
                </a:contourClr>
              </a:sp3d>
            </c:spPr>
            <c:extLst>
              <c:ext xmlns:c16="http://schemas.microsoft.com/office/drawing/2014/chart" uri="{C3380CC4-5D6E-409C-BE32-E72D297353CC}">
                <c16:uniqueId val="{00000011-9773-480F-B70F-916EB31F5215}"/>
              </c:ext>
            </c:extLst>
          </c:dPt>
          <c:dPt>
            <c:idx val="11"/>
            <c:invertIfNegative val="0"/>
            <c:bubble3D val="0"/>
            <c:spPr>
              <a:solidFill>
                <a:srgbClr val="19270F"/>
              </a:solidFill>
              <a:ln w="9525" cap="flat" cmpd="sng" algn="ctr">
                <a:solidFill>
                  <a:srgbClr val="19270F"/>
                </a:solidFill>
                <a:round/>
              </a:ln>
              <a:effectLst/>
              <a:sp3d contourW="9525">
                <a:contourClr>
                  <a:srgbClr val="19270F"/>
                </a:contourClr>
              </a:sp3d>
            </c:spPr>
            <c:extLst>
              <c:ext xmlns:c16="http://schemas.microsoft.com/office/drawing/2014/chart" uri="{C3380CC4-5D6E-409C-BE32-E72D297353CC}">
                <c16:uniqueId val="{00000013-9773-480F-B70F-916EB31F5215}"/>
              </c:ext>
            </c:extLst>
          </c:dPt>
          <c:dLbls>
            <c:dLbl>
              <c:idx val="0"/>
              <c:layout>
                <c:manualLayout>
                  <c:x val="0"/>
                  <c:y val="2.56718780242154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73-480F-B70F-916EB31F5215}"/>
                </c:ext>
              </c:extLst>
            </c:dLbl>
            <c:dLbl>
              <c:idx val="5"/>
              <c:layout>
                <c:manualLayout>
                  <c:x val="0"/>
                  <c:y val="6.41796950605386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773-480F-B70F-916EB31F52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[1]DIF!$A$90:$A$101</c:f>
              <c:strCache>
                <c:ptCount val="12"/>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pt idx="11">
                  <c:v>Proyección  2024</c:v>
                </c:pt>
              </c:strCache>
            </c:strRef>
          </c:cat>
          <c:val>
            <c:numRef>
              <c:f>[1]DIF!$B$90:$B$101</c:f>
              <c:numCache>
                <c:formatCode>#,##0.00</c:formatCode>
                <c:ptCount val="12"/>
                <c:pt idx="0" formatCode="_(* #,##0.00_);_(* \(#,##0.00\);_(* &quot;-&quot;??_);_(@_)">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25105094.239999998</c:v>
                </c:pt>
                <c:pt idx="11">
                  <c:v>17308800</c:v>
                </c:pt>
              </c:numCache>
            </c:numRef>
          </c:val>
          <c:extLst>
            <c:ext xmlns:c16="http://schemas.microsoft.com/office/drawing/2014/chart" uri="{C3380CC4-5D6E-409C-BE32-E72D297353CC}">
              <c16:uniqueId val="{00000015-9773-480F-B70F-916EB31F5215}"/>
            </c:ext>
          </c:extLst>
        </c:ser>
        <c:dLbls>
          <c:showLegendKey val="0"/>
          <c:showVal val="1"/>
          <c:showCatName val="0"/>
          <c:showSerName val="0"/>
          <c:showPercent val="0"/>
          <c:showBubbleSize val="0"/>
        </c:dLbls>
        <c:gapWidth val="150"/>
        <c:shape val="box"/>
        <c:axId val="513119056"/>
        <c:axId val="513118096"/>
        <c:axId val="0"/>
      </c:bar3DChart>
      <c:catAx>
        <c:axId val="5131190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13118096"/>
        <c:crosses val="autoZero"/>
        <c:auto val="1"/>
        <c:lblAlgn val="ctr"/>
        <c:lblOffset val="100"/>
        <c:noMultiLvlLbl val="0"/>
      </c:catAx>
      <c:valAx>
        <c:axId val="513118096"/>
        <c:scaling>
          <c:orientation val="minMax"/>
        </c:scaling>
        <c:delete val="1"/>
        <c:axPos val="l"/>
        <c:numFmt formatCode="_(* #,##0.00_);_(* \(#,##0.00\);_(* &quot;-&quot;??_);_(@_)" sourceLinked="1"/>
        <c:majorTickMark val="none"/>
        <c:minorTickMark val="none"/>
        <c:tickLblPos val="nextTo"/>
        <c:crossAx val="513119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6.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10</xdr:col>
      <xdr:colOff>428624</xdr:colOff>
      <xdr:row>0</xdr:row>
      <xdr:rowOff>171450</xdr:rowOff>
    </xdr:from>
    <xdr:to>
      <xdr:col>18</xdr:col>
      <xdr:colOff>19049</xdr:colOff>
      <xdr:row>31</xdr:row>
      <xdr:rowOff>114300</xdr:rowOff>
    </xdr:to>
    <xdr:graphicFrame macro="">
      <xdr:nvGraphicFramePr>
        <xdr:cNvPr id="2" name="Gráfico 1">
          <a:extLst>
            <a:ext uri="{FF2B5EF4-FFF2-40B4-BE49-F238E27FC236}">
              <a16:creationId xmlns:a16="http://schemas.microsoft.com/office/drawing/2014/main" id="{CB38EC72-922A-7B81-A6CB-6294B79020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34</xdr:row>
      <xdr:rowOff>209550</xdr:rowOff>
    </xdr:from>
    <xdr:to>
      <xdr:col>17</xdr:col>
      <xdr:colOff>638175</xdr:colOff>
      <xdr:row>46</xdr:row>
      <xdr:rowOff>209550</xdr:rowOff>
    </xdr:to>
    <xdr:graphicFrame macro="">
      <xdr:nvGraphicFramePr>
        <xdr:cNvPr id="3" name="Gráfico 2">
          <a:extLst>
            <a:ext uri="{FF2B5EF4-FFF2-40B4-BE49-F238E27FC236}">
              <a16:creationId xmlns:a16="http://schemas.microsoft.com/office/drawing/2014/main" id="{22902F16-CC9E-EDBD-9251-54E529B203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371475</xdr:colOff>
      <xdr:row>48</xdr:row>
      <xdr:rowOff>19050</xdr:rowOff>
    </xdr:from>
    <xdr:to>
      <xdr:col>18</xdr:col>
      <xdr:colOff>9525</xdr:colOff>
      <xdr:row>60</xdr:row>
      <xdr:rowOff>19050</xdr:rowOff>
    </xdr:to>
    <xdr:graphicFrame macro="">
      <xdr:nvGraphicFramePr>
        <xdr:cNvPr id="4" name="Gráfico 3">
          <a:extLst>
            <a:ext uri="{FF2B5EF4-FFF2-40B4-BE49-F238E27FC236}">
              <a16:creationId xmlns:a16="http://schemas.microsoft.com/office/drawing/2014/main" id="{81437EF1-651A-4B69-FF7D-85175DA759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304799</xdr:colOff>
      <xdr:row>62</xdr:row>
      <xdr:rowOff>57149</xdr:rowOff>
    </xdr:from>
    <xdr:to>
      <xdr:col>17</xdr:col>
      <xdr:colOff>676274</xdr:colOff>
      <xdr:row>76</xdr:row>
      <xdr:rowOff>47624</xdr:rowOff>
    </xdr:to>
    <xdr:graphicFrame macro="">
      <xdr:nvGraphicFramePr>
        <xdr:cNvPr id="5" name="Gráfico 4">
          <a:extLst>
            <a:ext uri="{FF2B5EF4-FFF2-40B4-BE49-F238E27FC236}">
              <a16:creationId xmlns:a16="http://schemas.microsoft.com/office/drawing/2014/main" id="{DA0F97CD-E11E-FEC4-41ED-5061A1FC53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41</xdr:row>
      <xdr:rowOff>161924</xdr:rowOff>
    </xdr:from>
    <xdr:to>
      <xdr:col>10</xdr:col>
      <xdr:colOff>38100</xdr:colOff>
      <xdr:row>72</xdr:row>
      <xdr:rowOff>133349</xdr:rowOff>
    </xdr:to>
    <xdr:graphicFrame macro="">
      <xdr:nvGraphicFramePr>
        <xdr:cNvPr id="3" name="Gráfico 2">
          <a:extLst>
            <a:ext uri="{FF2B5EF4-FFF2-40B4-BE49-F238E27FC236}">
              <a16:creationId xmlns:a16="http://schemas.microsoft.com/office/drawing/2014/main" id="{C8D443F6-A38D-FCDA-8B0A-6D5D1EAF37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33</xdr:row>
      <xdr:rowOff>180975</xdr:rowOff>
    </xdr:from>
    <xdr:to>
      <xdr:col>12</xdr:col>
      <xdr:colOff>390525</xdr:colOff>
      <xdr:row>77</xdr:row>
      <xdr:rowOff>57150</xdr:rowOff>
    </xdr:to>
    <xdr:graphicFrame macro="">
      <xdr:nvGraphicFramePr>
        <xdr:cNvPr id="2" name="Gráfico 1">
          <a:extLst>
            <a:ext uri="{FF2B5EF4-FFF2-40B4-BE49-F238E27FC236}">
              <a16:creationId xmlns:a16="http://schemas.microsoft.com/office/drawing/2014/main" id="{359C2402-6147-44BC-F5A6-1900EB918D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171450</xdr:colOff>
      <xdr:row>79</xdr:row>
      <xdr:rowOff>19050</xdr:rowOff>
    </xdr:from>
    <xdr:to>
      <xdr:col>14</xdr:col>
      <xdr:colOff>752475</xdr:colOff>
      <xdr:row>99</xdr:row>
      <xdr:rowOff>166688</xdr:rowOff>
    </xdr:to>
    <xdr:graphicFrame macro="">
      <xdr:nvGraphicFramePr>
        <xdr:cNvPr id="4" name="Gráfico 3">
          <a:extLst>
            <a:ext uri="{FF2B5EF4-FFF2-40B4-BE49-F238E27FC236}">
              <a16:creationId xmlns:a16="http://schemas.microsoft.com/office/drawing/2014/main" id="{9B5EEEC7-DC44-4471-9E69-F267E8C23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19050</xdr:rowOff>
    </xdr:from>
    <xdr:to>
      <xdr:col>5</xdr:col>
      <xdr:colOff>390525</xdr:colOff>
      <xdr:row>8</xdr:row>
      <xdr:rowOff>171450</xdr:rowOff>
    </xdr:to>
    <xdr:sp macro="" textlink="">
      <xdr:nvSpPr>
        <xdr:cNvPr id="2" name="2 Cerrar llave">
          <a:extLst>
            <a:ext uri="{FF2B5EF4-FFF2-40B4-BE49-F238E27FC236}">
              <a16:creationId xmlns:a16="http://schemas.microsoft.com/office/drawing/2014/main" id="{FC27991F-9396-4167-9262-DFEAFE2278A6}"/>
            </a:ext>
          </a:extLst>
        </xdr:cNvPr>
        <xdr:cNvSpPr/>
      </xdr:nvSpPr>
      <xdr:spPr>
        <a:xfrm>
          <a:off x="9401175" y="2867025"/>
          <a:ext cx="295275" cy="12954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5</xdr:col>
      <xdr:colOff>104775</xdr:colOff>
      <xdr:row>9</xdr:row>
      <xdr:rowOff>28575</xdr:rowOff>
    </xdr:from>
    <xdr:to>
      <xdr:col>5</xdr:col>
      <xdr:colOff>323850</xdr:colOff>
      <xdr:row>12</xdr:row>
      <xdr:rowOff>9524</xdr:rowOff>
    </xdr:to>
    <xdr:sp macro="" textlink="">
      <xdr:nvSpPr>
        <xdr:cNvPr id="3" name="2 Cerrar llave">
          <a:extLst>
            <a:ext uri="{FF2B5EF4-FFF2-40B4-BE49-F238E27FC236}">
              <a16:creationId xmlns:a16="http://schemas.microsoft.com/office/drawing/2014/main" id="{43FD96B6-1C4B-45E8-A2EE-C0A13AB563D6}"/>
            </a:ext>
          </a:extLst>
        </xdr:cNvPr>
        <xdr:cNvSpPr/>
      </xdr:nvSpPr>
      <xdr:spPr>
        <a:xfrm>
          <a:off x="9410700" y="3857625"/>
          <a:ext cx="219075" cy="22764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5</xdr:col>
      <xdr:colOff>123825</xdr:colOff>
      <xdr:row>12</xdr:row>
      <xdr:rowOff>19051</xdr:rowOff>
    </xdr:from>
    <xdr:to>
      <xdr:col>5</xdr:col>
      <xdr:colOff>247650</xdr:colOff>
      <xdr:row>14</xdr:row>
      <xdr:rowOff>0</xdr:rowOff>
    </xdr:to>
    <xdr:sp macro="" textlink="">
      <xdr:nvSpPr>
        <xdr:cNvPr id="4" name="4 Cerrar llave">
          <a:extLst>
            <a:ext uri="{FF2B5EF4-FFF2-40B4-BE49-F238E27FC236}">
              <a16:creationId xmlns:a16="http://schemas.microsoft.com/office/drawing/2014/main" id="{17957E82-2888-41C2-9E7B-1A3560537B0C}"/>
            </a:ext>
          </a:extLst>
        </xdr:cNvPr>
        <xdr:cNvSpPr/>
      </xdr:nvSpPr>
      <xdr:spPr>
        <a:xfrm>
          <a:off x="9429750" y="2886076"/>
          <a:ext cx="123825" cy="381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AP\Desktop\USB\DESTINATARIOS\2024\FEBRERO_24.xlsx" TargetMode="External"/><Relationship Id="rId1" Type="http://schemas.openxmlformats.org/officeDocument/2006/relationships/externalLinkPath" Target="/Users/IAP/Desktop/USB/DESTINATARIOS/2024/FEBRERO_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entrado"/>
      <sheetName val="ARRE"/>
      <sheetName val="BAS"/>
      <sheetName val="COM"/>
      <sheetName val="DES"/>
      <sheetName val="DIF"/>
      <sheetName val="PARQ"/>
      <sheetName val="PARA"/>
      <sheetName val="SER"/>
      <sheetName val="HON"/>
      <sheetName val="OBRAS"/>
      <sheetName val="Hoja11"/>
    </sheetNames>
    <sheetDataSet>
      <sheetData sheetId="0"/>
      <sheetData sheetId="1"/>
      <sheetData sheetId="2"/>
      <sheetData sheetId="3"/>
      <sheetData sheetId="4"/>
      <sheetData sheetId="5">
        <row r="89">
          <cell r="B89" t="str">
            <v>Monto</v>
          </cell>
        </row>
        <row r="90">
          <cell r="A90" t="str">
            <v>Año 2013</v>
          </cell>
          <cell r="B90">
            <v>13181003.039999999</v>
          </cell>
        </row>
        <row r="91">
          <cell r="A91" t="str">
            <v>Año 2014</v>
          </cell>
          <cell r="B91">
            <v>13242277.75</v>
          </cell>
        </row>
        <row r="92">
          <cell r="A92" t="str">
            <v>Año 2015</v>
          </cell>
          <cell r="B92">
            <v>11480326.689999999</v>
          </cell>
        </row>
        <row r="93">
          <cell r="A93" t="str">
            <v>Año 2016</v>
          </cell>
          <cell r="B93">
            <v>13202883.74</v>
          </cell>
        </row>
        <row r="94">
          <cell r="A94" t="str">
            <v>Año 2017</v>
          </cell>
          <cell r="B94">
            <v>21630615.449999999</v>
          </cell>
        </row>
        <row r="95">
          <cell r="A95" t="str">
            <v>Año 2018</v>
          </cell>
          <cell r="B95">
            <v>10678500.960000001</v>
          </cell>
        </row>
        <row r="96">
          <cell r="A96" t="str">
            <v>Año 2019</v>
          </cell>
          <cell r="B96">
            <v>11803161.699999999</v>
          </cell>
        </row>
        <row r="97">
          <cell r="A97" t="str">
            <v>Año 2020</v>
          </cell>
          <cell r="B97">
            <v>10571114.5</v>
          </cell>
        </row>
        <row r="98">
          <cell r="A98" t="str">
            <v>Año 2021</v>
          </cell>
          <cell r="B98">
            <v>13681359.849999998</v>
          </cell>
        </row>
        <row r="99">
          <cell r="A99" t="str">
            <v>Año 2022</v>
          </cell>
          <cell r="B99">
            <v>27085490.870000001</v>
          </cell>
        </row>
        <row r="100">
          <cell r="A100" t="str">
            <v>Año 2023</v>
          </cell>
          <cell r="B100">
            <v>25105094.239999998</v>
          </cell>
        </row>
        <row r="101">
          <cell r="A101" t="str">
            <v>Proyección  2024</v>
          </cell>
          <cell r="B101">
            <v>17308800</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0C21-DE6D-4B9F-BB48-0D365217C9BB}">
  <dimension ref="A1:I24"/>
  <sheetViews>
    <sheetView topLeftCell="A2" zoomScale="80" zoomScaleNormal="80" workbookViewId="0">
      <selection activeCell="A2" sqref="A2:A24"/>
    </sheetView>
  </sheetViews>
  <sheetFormatPr baseColWidth="10" defaultRowHeight="15" x14ac:dyDescent="0.25"/>
  <cols>
    <col min="1" max="1" width="31" customWidth="1"/>
    <col min="2" max="2" width="43.5703125" style="1" customWidth="1"/>
    <col min="3" max="3" width="35.42578125" customWidth="1"/>
    <col min="4" max="4" width="31.28515625" style="2" customWidth="1"/>
    <col min="5" max="5" width="7.85546875" customWidth="1"/>
    <col min="6" max="6" width="42.42578125" customWidth="1"/>
    <col min="7" max="7" width="4.140625" customWidth="1"/>
    <col min="8" max="8" width="49.28515625" customWidth="1"/>
    <col min="9" max="9" width="32.5703125" customWidth="1"/>
  </cols>
  <sheetData>
    <row r="1" spans="1:9" ht="15.75" customHeight="1" x14ac:dyDescent="0.25">
      <c r="A1" s="92" t="s">
        <v>0</v>
      </c>
      <c r="B1" s="93" t="s">
        <v>77</v>
      </c>
      <c r="C1" s="93" t="s">
        <v>4</v>
      </c>
      <c r="D1" s="94" t="s">
        <v>2</v>
      </c>
      <c r="E1" s="128" t="s">
        <v>20</v>
      </c>
      <c r="F1" s="129"/>
    </row>
    <row r="2" spans="1:9" ht="174.75" customHeight="1" x14ac:dyDescent="0.25">
      <c r="A2" s="123" t="s">
        <v>240</v>
      </c>
      <c r="B2" s="3" t="s">
        <v>241</v>
      </c>
      <c r="C2" s="12"/>
      <c r="D2" s="4"/>
      <c r="E2" s="103" t="s">
        <v>242</v>
      </c>
      <c r="F2" s="107"/>
    </row>
    <row r="3" spans="1:9" ht="78.75" customHeight="1" x14ac:dyDescent="0.25">
      <c r="A3" s="123"/>
      <c r="B3" s="3" t="s">
        <v>243</v>
      </c>
      <c r="C3" s="12"/>
      <c r="D3" s="4"/>
      <c r="E3" s="103" t="s">
        <v>118</v>
      </c>
      <c r="F3" s="107"/>
    </row>
    <row r="4" spans="1:9" ht="201.75" customHeight="1" x14ac:dyDescent="0.25">
      <c r="A4" s="123"/>
      <c r="B4" s="3" t="s">
        <v>244</v>
      </c>
      <c r="C4" s="12"/>
      <c r="D4" s="4"/>
      <c r="E4" s="103" t="s">
        <v>220</v>
      </c>
      <c r="F4" s="107"/>
    </row>
    <row r="5" spans="1:9" ht="291.75" customHeight="1" x14ac:dyDescent="0.25">
      <c r="A5" s="123"/>
      <c r="B5" s="3" t="s">
        <v>245</v>
      </c>
      <c r="C5" s="12"/>
      <c r="D5" s="4"/>
      <c r="E5" s="103" t="s">
        <v>265</v>
      </c>
      <c r="F5" s="107"/>
    </row>
    <row r="6" spans="1:9" ht="231" customHeight="1" x14ac:dyDescent="0.25">
      <c r="A6" s="123"/>
      <c r="B6" s="3" t="s">
        <v>246</v>
      </c>
      <c r="C6" s="12"/>
      <c r="D6" s="4"/>
      <c r="E6" s="103" t="s">
        <v>266</v>
      </c>
      <c r="F6" s="107"/>
      <c r="H6" s="35" t="s">
        <v>267</v>
      </c>
      <c r="I6" s="35"/>
    </row>
    <row r="7" spans="1:9" ht="105" x14ac:dyDescent="0.25">
      <c r="A7" s="123"/>
      <c r="B7" s="3" t="s">
        <v>247</v>
      </c>
      <c r="C7" s="12"/>
      <c r="D7" s="4"/>
      <c r="E7" s="103" t="s">
        <v>268</v>
      </c>
      <c r="F7" s="107"/>
    </row>
    <row r="8" spans="1:9" ht="90" x14ac:dyDescent="0.25">
      <c r="A8" s="123"/>
      <c r="B8" s="3" t="s">
        <v>248</v>
      </c>
      <c r="C8" s="12"/>
      <c r="D8" s="4" t="s">
        <v>274</v>
      </c>
      <c r="E8" s="103" t="s">
        <v>293</v>
      </c>
      <c r="F8" s="107"/>
    </row>
    <row r="9" spans="1:9" ht="165" x14ac:dyDescent="0.25">
      <c r="A9" s="123"/>
      <c r="B9" s="3" t="s">
        <v>249</v>
      </c>
      <c r="C9" s="12"/>
      <c r="D9" s="4"/>
      <c r="E9" s="126" t="s">
        <v>348</v>
      </c>
      <c r="F9" s="127"/>
    </row>
    <row r="10" spans="1:9" ht="120" x14ac:dyDescent="0.25">
      <c r="A10" s="123"/>
      <c r="B10" s="3" t="s">
        <v>250</v>
      </c>
      <c r="C10" s="12" t="s">
        <v>346</v>
      </c>
      <c r="D10" s="4">
        <v>516375</v>
      </c>
      <c r="E10" s="103" t="s">
        <v>347</v>
      </c>
      <c r="F10" s="107"/>
    </row>
    <row r="11" spans="1:9" ht="75" x14ac:dyDescent="0.25">
      <c r="A11" s="123"/>
      <c r="B11" s="10" t="s">
        <v>251</v>
      </c>
      <c r="C11" s="12" t="s">
        <v>372</v>
      </c>
      <c r="D11" s="4">
        <v>16160400</v>
      </c>
      <c r="E11" s="126" t="s">
        <v>348</v>
      </c>
      <c r="F11" s="127"/>
    </row>
    <row r="12" spans="1:9" ht="165" x14ac:dyDescent="0.25">
      <c r="A12" s="123"/>
      <c r="B12" s="3" t="s">
        <v>252</v>
      </c>
      <c r="C12" s="3" t="s">
        <v>354</v>
      </c>
      <c r="D12" s="4">
        <v>1044000</v>
      </c>
      <c r="E12" s="103" t="s">
        <v>353</v>
      </c>
      <c r="F12" s="107"/>
    </row>
    <row r="13" spans="1:9" ht="180" x14ac:dyDescent="0.25">
      <c r="A13" s="123"/>
      <c r="B13" s="3" t="s">
        <v>253</v>
      </c>
      <c r="C13" s="12" t="s">
        <v>372</v>
      </c>
      <c r="D13" s="4">
        <v>12035000</v>
      </c>
      <c r="E13" s="126" t="s">
        <v>348</v>
      </c>
      <c r="F13" s="127"/>
    </row>
    <row r="14" spans="1:9" ht="120" x14ac:dyDescent="0.25">
      <c r="A14" s="123"/>
      <c r="B14" s="3" t="s">
        <v>254</v>
      </c>
      <c r="C14" s="12" t="s">
        <v>346</v>
      </c>
      <c r="D14" s="4">
        <v>229500</v>
      </c>
      <c r="E14" s="103" t="s">
        <v>373</v>
      </c>
      <c r="F14" s="107"/>
    </row>
    <row r="15" spans="1:9" ht="135" x14ac:dyDescent="0.25">
      <c r="A15" s="123"/>
      <c r="B15" s="3" t="s">
        <v>255</v>
      </c>
      <c r="C15" s="12"/>
      <c r="D15" s="4"/>
      <c r="E15" s="103" t="s">
        <v>374</v>
      </c>
      <c r="F15" s="107"/>
    </row>
    <row r="16" spans="1:9" ht="150" x14ac:dyDescent="0.25">
      <c r="A16" s="123"/>
      <c r="B16" s="3" t="s">
        <v>256</v>
      </c>
      <c r="C16" s="3" t="s">
        <v>376</v>
      </c>
      <c r="D16" s="4">
        <v>464000</v>
      </c>
      <c r="E16" s="103" t="s">
        <v>375</v>
      </c>
      <c r="F16" s="107"/>
    </row>
    <row r="17" spans="1:6" ht="120" x14ac:dyDescent="0.25">
      <c r="A17" s="123"/>
      <c r="B17" s="3" t="s">
        <v>257</v>
      </c>
      <c r="C17" s="12" t="s">
        <v>175</v>
      </c>
      <c r="D17" s="4">
        <v>522000</v>
      </c>
      <c r="E17" s="103" t="s">
        <v>377</v>
      </c>
      <c r="F17" s="107"/>
    </row>
    <row r="18" spans="1:6" ht="135.75" customHeight="1" x14ac:dyDescent="0.25">
      <c r="A18" s="123"/>
      <c r="B18" s="3" t="s">
        <v>258</v>
      </c>
      <c r="C18" s="12" t="s">
        <v>378</v>
      </c>
      <c r="D18" s="4">
        <v>200000</v>
      </c>
      <c r="E18" s="103" t="s">
        <v>379</v>
      </c>
      <c r="F18" s="107"/>
    </row>
    <row r="19" spans="1:6" ht="104.25" customHeight="1" x14ac:dyDescent="0.25">
      <c r="A19" s="123"/>
      <c r="B19" s="3" t="s">
        <v>259</v>
      </c>
      <c r="C19" s="12" t="s">
        <v>380</v>
      </c>
      <c r="D19" s="4">
        <v>556800</v>
      </c>
      <c r="E19" s="103" t="s">
        <v>381</v>
      </c>
      <c r="F19" s="107"/>
    </row>
    <row r="20" spans="1:6" ht="120.75" customHeight="1" x14ac:dyDescent="0.25">
      <c r="A20" s="123"/>
      <c r="B20" s="3" t="s">
        <v>260</v>
      </c>
      <c r="C20" s="12" t="s">
        <v>171</v>
      </c>
      <c r="D20" s="4">
        <v>626400</v>
      </c>
      <c r="E20" s="103" t="s">
        <v>382</v>
      </c>
      <c r="F20" s="107"/>
    </row>
    <row r="21" spans="1:6" ht="116.25" customHeight="1" x14ac:dyDescent="0.25">
      <c r="A21" s="123"/>
      <c r="B21" s="3" t="s">
        <v>261</v>
      </c>
      <c r="C21" s="12" t="s">
        <v>173</v>
      </c>
      <c r="D21" s="4">
        <v>522000</v>
      </c>
      <c r="E21" s="103" t="s">
        <v>383</v>
      </c>
      <c r="F21" s="107"/>
    </row>
    <row r="22" spans="1:6" ht="135" x14ac:dyDescent="0.25">
      <c r="A22" s="123"/>
      <c r="B22" s="3" t="s">
        <v>262</v>
      </c>
      <c r="C22" s="12" t="s">
        <v>385</v>
      </c>
      <c r="D22" s="4">
        <v>812000</v>
      </c>
      <c r="E22" s="103" t="s">
        <v>384</v>
      </c>
      <c r="F22" s="107"/>
    </row>
    <row r="23" spans="1:6" ht="75" x14ac:dyDescent="0.25">
      <c r="A23" s="123"/>
      <c r="B23" s="3" t="s">
        <v>263</v>
      </c>
      <c r="C23" s="12" t="s">
        <v>222</v>
      </c>
      <c r="D23" s="4">
        <v>87000</v>
      </c>
      <c r="E23" s="103" t="s">
        <v>386</v>
      </c>
      <c r="F23" s="107"/>
    </row>
    <row r="24" spans="1:6" ht="105.75" thickBot="1" x14ac:dyDescent="0.3">
      <c r="A24" s="121"/>
      <c r="B24" s="18" t="s">
        <v>264</v>
      </c>
      <c r="C24" s="34"/>
      <c r="D24" s="22"/>
      <c r="E24" s="110" t="s">
        <v>117</v>
      </c>
      <c r="F24" s="111"/>
    </row>
  </sheetData>
  <mergeCells count="25">
    <mergeCell ref="A2:A24"/>
    <mergeCell ref="E3:F3"/>
    <mergeCell ref="E4:F4"/>
    <mergeCell ref="E5:F5"/>
    <mergeCell ref="E19:F19"/>
    <mergeCell ref="E20:F20"/>
    <mergeCell ref="E21:F21"/>
    <mergeCell ref="E22:F22"/>
    <mergeCell ref="E23:F23"/>
    <mergeCell ref="E24:F24"/>
    <mergeCell ref="E16:F16"/>
    <mergeCell ref="E17:F17"/>
    <mergeCell ref="E18:F18"/>
    <mergeCell ref="E1:F1"/>
    <mergeCell ref="E2:F2"/>
    <mergeCell ref="E11:F11"/>
    <mergeCell ref="E12:F12"/>
    <mergeCell ref="E13:F13"/>
    <mergeCell ref="E14:F14"/>
    <mergeCell ref="E15:F15"/>
    <mergeCell ref="E6:F6"/>
    <mergeCell ref="E7:F7"/>
    <mergeCell ref="E8:F8"/>
    <mergeCell ref="E9:F9"/>
    <mergeCell ref="E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0188-8796-4C21-876C-70A4EF4B42F6}">
  <dimension ref="A1:K81"/>
  <sheetViews>
    <sheetView topLeftCell="H1" workbookViewId="0">
      <selection activeCell="I72" sqref="I72"/>
    </sheetView>
  </sheetViews>
  <sheetFormatPr baseColWidth="10" defaultRowHeight="18" customHeight="1" x14ac:dyDescent="0.25"/>
  <cols>
    <col min="1" max="1" width="47.5703125" customWidth="1"/>
    <col min="2" max="2" width="25.28515625" customWidth="1"/>
    <col min="3" max="3" width="23.5703125" customWidth="1"/>
    <col min="4" max="4" width="35.42578125" customWidth="1"/>
    <col min="5" max="5" width="42.42578125" customWidth="1"/>
    <col min="9" max="9" width="64.7109375" customWidth="1"/>
    <col min="10" max="10" width="13" customWidth="1"/>
    <col min="11" max="11" width="11.7109375" bestFit="1" customWidth="1"/>
  </cols>
  <sheetData>
    <row r="1" spans="1:10" ht="18" customHeight="1" x14ac:dyDescent="0.25">
      <c r="A1" s="101" t="s">
        <v>180</v>
      </c>
      <c r="B1" s="101"/>
      <c r="C1" s="101"/>
      <c r="D1" s="101"/>
      <c r="E1" s="101"/>
    </row>
    <row r="2" spans="1:10" ht="18" customHeight="1" x14ac:dyDescent="0.25">
      <c r="A2" s="29" t="s">
        <v>123</v>
      </c>
      <c r="B2" s="85" t="s">
        <v>270</v>
      </c>
      <c r="C2" s="85" t="s">
        <v>271</v>
      </c>
      <c r="D2" s="29" t="s">
        <v>126</v>
      </c>
      <c r="E2" s="29" t="s">
        <v>177</v>
      </c>
      <c r="I2" s="29" t="s">
        <v>123</v>
      </c>
      <c r="J2" s="29" t="s">
        <v>387</v>
      </c>
    </row>
    <row r="3" spans="1:10" ht="18" customHeight="1" x14ac:dyDescent="0.25">
      <c r="A3" t="s">
        <v>176</v>
      </c>
      <c r="B3" s="2">
        <v>219240</v>
      </c>
      <c r="C3" s="2">
        <f>B3*10</f>
        <v>2192400</v>
      </c>
      <c r="D3" t="s">
        <v>269</v>
      </c>
      <c r="E3" s="1" t="s">
        <v>178</v>
      </c>
      <c r="I3" s="88" t="s">
        <v>200</v>
      </c>
      <c r="J3" s="2">
        <v>34000</v>
      </c>
    </row>
    <row r="4" spans="1:10" ht="18" customHeight="1" x14ac:dyDescent="0.25">
      <c r="A4" t="s">
        <v>181</v>
      </c>
      <c r="B4" s="2">
        <v>180264</v>
      </c>
      <c r="C4" s="2">
        <f t="shared" ref="C4:C17" si="0">B4*10</f>
        <v>1802640</v>
      </c>
      <c r="D4" t="s">
        <v>269</v>
      </c>
      <c r="E4" s="1" t="s">
        <v>201</v>
      </c>
      <c r="I4" s="88" t="s">
        <v>199</v>
      </c>
      <c r="J4" s="2">
        <v>45000</v>
      </c>
    </row>
    <row r="5" spans="1:10" ht="18" customHeight="1" x14ac:dyDescent="0.25">
      <c r="A5" t="s">
        <v>182</v>
      </c>
      <c r="B5" s="2">
        <v>62100</v>
      </c>
      <c r="C5" s="2">
        <f t="shared" si="0"/>
        <v>621000</v>
      </c>
      <c r="D5" t="s">
        <v>269</v>
      </c>
      <c r="E5" s="1" t="s">
        <v>209</v>
      </c>
      <c r="I5" s="88" t="s">
        <v>198</v>
      </c>
      <c r="J5" s="2">
        <v>52050</v>
      </c>
    </row>
    <row r="6" spans="1:10" ht="18" customHeight="1" x14ac:dyDescent="0.25">
      <c r="A6" t="s">
        <v>183</v>
      </c>
      <c r="B6" s="2">
        <v>48720</v>
      </c>
      <c r="C6" s="2">
        <f t="shared" si="0"/>
        <v>487200</v>
      </c>
      <c r="D6" t="s">
        <v>269</v>
      </c>
      <c r="E6" t="s">
        <v>202</v>
      </c>
      <c r="I6" s="88" t="s">
        <v>197</v>
      </c>
      <c r="J6" s="2">
        <v>52750</v>
      </c>
    </row>
    <row r="7" spans="1:10" ht="18" customHeight="1" x14ac:dyDescent="0.25">
      <c r="A7" t="s">
        <v>184</v>
      </c>
      <c r="B7" s="2">
        <v>33390</v>
      </c>
      <c r="C7" s="2">
        <f t="shared" si="0"/>
        <v>333900</v>
      </c>
      <c r="D7" t="s">
        <v>269</v>
      </c>
      <c r="E7" t="s">
        <v>202</v>
      </c>
      <c r="I7" t="s">
        <v>193</v>
      </c>
      <c r="J7" s="2">
        <v>73220</v>
      </c>
    </row>
    <row r="8" spans="1:10" ht="18" customHeight="1" x14ac:dyDescent="0.25">
      <c r="A8" t="s">
        <v>185</v>
      </c>
      <c r="B8" s="2">
        <v>28350</v>
      </c>
      <c r="C8" s="2">
        <f t="shared" si="0"/>
        <v>283500</v>
      </c>
      <c r="D8" t="s">
        <v>269</v>
      </c>
      <c r="E8" s="1" t="s">
        <v>210</v>
      </c>
      <c r="I8" s="88" t="s">
        <v>196</v>
      </c>
      <c r="J8" s="2">
        <v>77700</v>
      </c>
    </row>
    <row r="9" spans="1:10" ht="18" customHeight="1" x14ac:dyDescent="0.25">
      <c r="A9" t="s">
        <v>186</v>
      </c>
      <c r="B9" s="2">
        <v>21810</v>
      </c>
      <c r="C9" s="2">
        <f t="shared" si="0"/>
        <v>218100</v>
      </c>
      <c r="D9" t="s">
        <v>269</v>
      </c>
      <c r="E9" s="1" t="s">
        <v>219</v>
      </c>
      <c r="I9" t="s">
        <v>194</v>
      </c>
      <c r="J9" s="2">
        <v>114750</v>
      </c>
    </row>
    <row r="10" spans="1:10" ht="18" customHeight="1" x14ac:dyDescent="0.25">
      <c r="A10" t="s">
        <v>187</v>
      </c>
      <c r="B10" s="2">
        <v>21500</v>
      </c>
      <c r="C10" s="2">
        <f t="shared" si="0"/>
        <v>215000</v>
      </c>
      <c r="D10" t="s">
        <v>269</v>
      </c>
      <c r="E10" s="1" t="s">
        <v>211</v>
      </c>
      <c r="I10" t="s">
        <v>192</v>
      </c>
      <c r="J10" s="2">
        <v>120000</v>
      </c>
    </row>
    <row r="11" spans="1:10" ht="18" customHeight="1" x14ac:dyDescent="0.25">
      <c r="A11" t="s">
        <v>188</v>
      </c>
      <c r="B11" s="2">
        <v>18270</v>
      </c>
      <c r="C11" s="2">
        <f t="shared" si="0"/>
        <v>182700</v>
      </c>
      <c r="D11" t="s">
        <v>269</v>
      </c>
      <c r="E11" s="1" t="s">
        <v>210</v>
      </c>
      <c r="I11" t="s">
        <v>191</v>
      </c>
      <c r="J11" s="2">
        <v>141000</v>
      </c>
    </row>
    <row r="12" spans="1:10" ht="18" customHeight="1" x14ac:dyDescent="0.25">
      <c r="A12" t="s">
        <v>189</v>
      </c>
      <c r="B12" s="2">
        <v>22650</v>
      </c>
      <c r="C12" s="2">
        <f t="shared" si="0"/>
        <v>226500</v>
      </c>
      <c r="D12" t="s">
        <v>269</v>
      </c>
      <c r="E12" t="s">
        <v>203</v>
      </c>
      <c r="I12" t="s">
        <v>188</v>
      </c>
      <c r="J12" s="2">
        <v>182700</v>
      </c>
    </row>
    <row r="13" spans="1:10" ht="18" customHeight="1" x14ac:dyDescent="0.25">
      <c r="A13" t="s">
        <v>190</v>
      </c>
      <c r="B13" s="2">
        <v>19100</v>
      </c>
      <c r="C13" s="2">
        <f t="shared" si="0"/>
        <v>191000</v>
      </c>
      <c r="D13" t="s">
        <v>269</v>
      </c>
      <c r="E13" t="s">
        <v>204</v>
      </c>
      <c r="I13" s="88" t="s">
        <v>195</v>
      </c>
      <c r="J13" s="2">
        <v>184800.40000000002</v>
      </c>
    </row>
    <row r="14" spans="1:10" ht="18" customHeight="1" x14ac:dyDescent="0.25">
      <c r="A14" t="s">
        <v>191</v>
      </c>
      <c r="B14" s="2">
        <v>14100</v>
      </c>
      <c r="C14" s="2">
        <f t="shared" si="0"/>
        <v>141000</v>
      </c>
      <c r="D14" t="s">
        <v>269</v>
      </c>
      <c r="E14" t="s">
        <v>205</v>
      </c>
      <c r="I14" t="s">
        <v>190</v>
      </c>
      <c r="J14" s="2">
        <v>191000</v>
      </c>
    </row>
    <row r="15" spans="1:10" ht="18" customHeight="1" x14ac:dyDescent="0.25">
      <c r="A15" t="s">
        <v>192</v>
      </c>
      <c r="B15" s="2">
        <v>12000</v>
      </c>
      <c r="C15" s="2">
        <f t="shared" si="0"/>
        <v>120000</v>
      </c>
      <c r="D15" t="s">
        <v>269</v>
      </c>
      <c r="E15" t="s">
        <v>206</v>
      </c>
      <c r="I15" t="s">
        <v>187</v>
      </c>
      <c r="J15" s="2">
        <v>215000</v>
      </c>
    </row>
    <row r="16" spans="1:10" ht="18" customHeight="1" x14ac:dyDescent="0.25">
      <c r="A16" t="s">
        <v>193</v>
      </c>
      <c r="B16" s="2">
        <v>7322</v>
      </c>
      <c r="C16" s="2">
        <f t="shared" si="0"/>
        <v>73220</v>
      </c>
      <c r="D16" t="s">
        <v>269</v>
      </c>
      <c r="E16" t="s">
        <v>207</v>
      </c>
      <c r="I16" t="s">
        <v>186</v>
      </c>
      <c r="J16" s="2">
        <v>218100</v>
      </c>
    </row>
    <row r="17" spans="1:10" ht="18" customHeight="1" x14ac:dyDescent="0.25">
      <c r="A17" t="s">
        <v>194</v>
      </c>
      <c r="B17" s="2">
        <v>11475</v>
      </c>
      <c r="C17" s="2">
        <f t="shared" si="0"/>
        <v>114750</v>
      </c>
      <c r="D17" t="s">
        <v>269</v>
      </c>
      <c r="E17" t="s">
        <v>208</v>
      </c>
      <c r="I17" t="s">
        <v>189</v>
      </c>
      <c r="J17" s="2">
        <v>226500</v>
      </c>
    </row>
    <row r="18" spans="1:10" ht="18" customHeight="1" x14ac:dyDescent="0.25">
      <c r="B18" s="75">
        <f>SUM(B3:B17)</f>
        <v>720291</v>
      </c>
      <c r="C18" s="75">
        <f>SUM(C3:C17)</f>
        <v>7202910</v>
      </c>
      <c r="I18" t="s">
        <v>388</v>
      </c>
      <c r="J18" s="2">
        <v>283500</v>
      </c>
    </row>
    <row r="19" spans="1:10" ht="18" customHeight="1" x14ac:dyDescent="0.25">
      <c r="B19" s="75"/>
      <c r="C19" s="75"/>
      <c r="I19" t="s">
        <v>184</v>
      </c>
      <c r="J19" s="2">
        <v>333900</v>
      </c>
    </row>
    <row r="20" spans="1:10" ht="18" customHeight="1" x14ac:dyDescent="0.25">
      <c r="A20" s="101" t="s">
        <v>272</v>
      </c>
      <c r="B20" s="101"/>
      <c r="C20" s="101"/>
      <c r="D20" s="101"/>
      <c r="E20" s="101"/>
      <c r="I20" t="s">
        <v>183</v>
      </c>
      <c r="J20" s="2">
        <v>487200</v>
      </c>
    </row>
    <row r="21" spans="1:10" ht="18" customHeight="1" x14ac:dyDescent="0.25">
      <c r="A21" s="29" t="s">
        <v>123</v>
      </c>
      <c r="B21" s="85" t="s">
        <v>270</v>
      </c>
      <c r="C21" s="85" t="s">
        <v>271</v>
      </c>
      <c r="D21" s="29" t="s">
        <v>126</v>
      </c>
      <c r="E21" s="29" t="s">
        <v>177</v>
      </c>
      <c r="I21" t="s">
        <v>182</v>
      </c>
      <c r="J21" s="2">
        <v>621000</v>
      </c>
    </row>
    <row r="22" spans="1:10" ht="18" customHeight="1" x14ac:dyDescent="0.25">
      <c r="A22" s="88" t="s">
        <v>195</v>
      </c>
      <c r="B22" s="2">
        <v>18480.04</v>
      </c>
      <c r="C22" s="2">
        <f>B22*10</f>
        <v>184800.40000000002</v>
      </c>
      <c r="D22" t="s">
        <v>269</v>
      </c>
      <c r="E22" s="1" t="s">
        <v>215</v>
      </c>
      <c r="I22" s="88" t="s">
        <v>273</v>
      </c>
      <c r="J22" s="2">
        <v>1303400</v>
      </c>
    </row>
    <row r="23" spans="1:10" ht="18" customHeight="1" x14ac:dyDescent="0.25">
      <c r="A23" s="88" t="s">
        <v>196</v>
      </c>
      <c r="B23" s="2">
        <v>7770</v>
      </c>
      <c r="C23" s="2">
        <f t="shared" ref="C23:C27" si="1">B23*10</f>
        <v>77700</v>
      </c>
      <c r="D23" t="s">
        <v>269</v>
      </c>
      <c r="E23" s="1" t="s">
        <v>216</v>
      </c>
      <c r="I23" t="s">
        <v>181</v>
      </c>
      <c r="J23" s="2">
        <v>1802640</v>
      </c>
    </row>
    <row r="24" spans="1:10" ht="18" customHeight="1" x14ac:dyDescent="0.25">
      <c r="A24" s="88" t="s">
        <v>197</v>
      </c>
      <c r="B24" s="2">
        <v>5275</v>
      </c>
      <c r="C24" s="2">
        <f t="shared" si="1"/>
        <v>52750</v>
      </c>
      <c r="D24" t="s">
        <v>269</v>
      </c>
      <c r="E24" t="s">
        <v>212</v>
      </c>
      <c r="I24" t="s">
        <v>176</v>
      </c>
      <c r="J24" s="2">
        <v>2192400</v>
      </c>
    </row>
    <row r="25" spans="1:10" ht="18" customHeight="1" x14ac:dyDescent="0.25">
      <c r="A25" s="88" t="s">
        <v>198</v>
      </c>
      <c r="B25" s="2">
        <v>5205</v>
      </c>
      <c r="C25" s="2">
        <f t="shared" si="1"/>
        <v>52050</v>
      </c>
      <c r="D25" t="s">
        <v>269</v>
      </c>
      <c r="E25" t="s">
        <v>213</v>
      </c>
      <c r="J25" s="75">
        <f>SUM(J3:J24)</f>
        <v>8952610.4000000004</v>
      </c>
    </row>
    <row r="26" spans="1:10" ht="18" customHeight="1" x14ac:dyDescent="0.25">
      <c r="A26" s="88" t="s">
        <v>199</v>
      </c>
      <c r="B26" s="2">
        <v>4500</v>
      </c>
      <c r="C26" s="2">
        <f t="shared" si="1"/>
        <v>45000</v>
      </c>
      <c r="D26" t="s">
        <v>269</v>
      </c>
      <c r="E26" s="1" t="s">
        <v>217</v>
      </c>
    </row>
    <row r="27" spans="1:10" ht="18" customHeight="1" x14ac:dyDescent="0.25">
      <c r="A27" s="88" t="s">
        <v>200</v>
      </c>
      <c r="B27" s="2">
        <v>3400</v>
      </c>
      <c r="C27" s="2">
        <f t="shared" si="1"/>
        <v>34000</v>
      </c>
      <c r="D27" t="s">
        <v>269</v>
      </c>
      <c r="E27" t="s">
        <v>214</v>
      </c>
    </row>
    <row r="28" spans="1:10" ht="18" customHeight="1" x14ac:dyDescent="0.25">
      <c r="A28" s="88" t="s">
        <v>273</v>
      </c>
      <c r="C28" s="2">
        <v>1303400</v>
      </c>
      <c r="D28" s="87"/>
    </row>
    <row r="29" spans="1:10" ht="18" customHeight="1" x14ac:dyDescent="0.25">
      <c r="B29" s="75">
        <f>SUM(B22:B28)</f>
        <v>44630.04</v>
      </c>
      <c r="C29" s="75">
        <f>SUM(C22:C28)</f>
        <v>1749700.4</v>
      </c>
    </row>
    <row r="31" spans="1:10" ht="18" customHeight="1" x14ac:dyDescent="0.25">
      <c r="A31" s="101" t="s">
        <v>179</v>
      </c>
      <c r="B31" s="101"/>
      <c r="C31" s="101"/>
      <c r="D31" s="101"/>
      <c r="E31" s="101"/>
    </row>
    <row r="32" spans="1:10" ht="18" customHeight="1" x14ac:dyDescent="0.25">
      <c r="A32" s="29" t="s">
        <v>123</v>
      </c>
      <c r="B32" s="85" t="s">
        <v>270</v>
      </c>
      <c r="C32" s="85" t="s">
        <v>271</v>
      </c>
      <c r="D32" s="29" t="s">
        <v>126</v>
      </c>
      <c r="E32" s="29" t="s">
        <v>177</v>
      </c>
    </row>
    <row r="33" spans="1:11" ht="18" customHeight="1" x14ac:dyDescent="0.25">
      <c r="A33" t="s">
        <v>275</v>
      </c>
      <c r="B33" s="2">
        <v>40136</v>
      </c>
      <c r="C33" s="2">
        <f>B33*10</f>
        <v>401360</v>
      </c>
      <c r="D33" t="s">
        <v>269</v>
      </c>
      <c r="E33" t="s">
        <v>276</v>
      </c>
    </row>
    <row r="34" spans="1:11" ht="18" customHeight="1" x14ac:dyDescent="0.25">
      <c r="A34" t="s">
        <v>275</v>
      </c>
      <c r="B34" s="2">
        <v>20068</v>
      </c>
      <c r="C34" s="2">
        <f t="shared" ref="C34:C41" si="2">B34*10</f>
        <v>200680</v>
      </c>
      <c r="D34" t="s">
        <v>269</v>
      </c>
      <c r="E34" t="s">
        <v>277</v>
      </c>
    </row>
    <row r="35" spans="1:11" ht="18" customHeight="1" x14ac:dyDescent="0.25">
      <c r="A35" t="s">
        <v>275</v>
      </c>
      <c r="B35" s="2">
        <v>20068</v>
      </c>
      <c r="C35" s="2">
        <f t="shared" si="2"/>
        <v>200680</v>
      </c>
      <c r="D35" t="s">
        <v>269</v>
      </c>
      <c r="E35" t="s">
        <v>278</v>
      </c>
    </row>
    <row r="36" spans="1:11" ht="18" customHeight="1" x14ac:dyDescent="0.25">
      <c r="A36" t="s">
        <v>275</v>
      </c>
      <c r="B36" s="2">
        <v>20068</v>
      </c>
      <c r="C36" s="2">
        <f t="shared" si="2"/>
        <v>200680</v>
      </c>
      <c r="D36" t="s">
        <v>269</v>
      </c>
      <c r="E36" t="s">
        <v>279</v>
      </c>
    </row>
    <row r="37" spans="1:11" ht="18" customHeight="1" x14ac:dyDescent="0.25">
      <c r="A37" t="s">
        <v>275</v>
      </c>
      <c r="B37" s="2">
        <v>40136</v>
      </c>
      <c r="C37" s="2">
        <f t="shared" si="2"/>
        <v>401360</v>
      </c>
      <c r="D37" t="s">
        <v>269</v>
      </c>
      <c r="E37" t="s">
        <v>280</v>
      </c>
      <c r="I37" s="29" t="s">
        <v>123</v>
      </c>
      <c r="J37" s="85" t="s">
        <v>271</v>
      </c>
    </row>
    <row r="38" spans="1:11" ht="18" customHeight="1" x14ac:dyDescent="0.25">
      <c r="A38" t="s">
        <v>275</v>
      </c>
      <c r="B38" s="2">
        <v>40136</v>
      </c>
      <c r="C38" s="2">
        <f t="shared" si="2"/>
        <v>401360</v>
      </c>
      <c r="D38" t="s">
        <v>269</v>
      </c>
      <c r="E38" t="s">
        <v>281</v>
      </c>
      <c r="I38" t="s">
        <v>275</v>
      </c>
      <c r="J38" s="2">
        <v>1806120</v>
      </c>
      <c r="K38" s="2"/>
    </row>
    <row r="39" spans="1:11" ht="18" customHeight="1" x14ac:dyDescent="0.25">
      <c r="A39" t="s">
        <v>285</v>
      </c>
      <c r="B39" s="2">
        <v>52547.44</v>
      </c>
      <c r="C39" s="2">
        <f t="shared" si="2"/>
        <v>525474.4</v>
      </c>
      <c r="D39" t="s">
        <v>269</v>
      </c>
      <c r="E39" t="s">
        <v>282</v>
      </c>
      <c r="I39" t="s">
        <v>285</v>
      </c>
      <c r="J39" s="2">
        <v>1050948.8</v>
      </c>
      <c r="K39" s="2"/>
    </row>
    <row r="40" spans="1:11" ht="18" customHeight="1" x14ac:dyDescent="0.25">
      <c r="A40" t="s">
        <v>285</v>
      </c>
      <c r="B40" s="2">
        <v>35031.629999999997</v>
      </c>
      <c r="C40" s="2">
        <f t="shared" si="2"/>
        <v>350316.3</v>
      </c>
      <c r="D40" t="s">
        <v>269</v>
      </c>
      <c r="E40" t="s">
        <v>283</v>
      </c>
      <c r="J40" s="2">
        <f>SUM(J38:J39)</f>
        <v>2857068.8</v>
      </c>
    </row>
    <row r="41" spans="1:11" ht="18" customHeight="1" x14ac:dyDescent="0.25">
      <c r="A41" t="s">
        <v>285</v>
      </c>
      <c r="B41" s="2">
        <v>17515.810000000001</v>
      </c>
      <c r="C41" s="2">
        <f t="shared" si="2"/>
        <v>175158.1</v>
      </c>
      <c r="D41" t="s">
        <v>269</v>
      </c>
      <c r="E41" t="s">
        <v>284</v>
      </c>
      <c r="J41" s="2"/>
    </row>
    <row r="42" spans="1:11" ht="18" customHeight="1" x14ac:dyDescent="0.25">
      <c r="B42" s="75">
        <f>SUM(B33:B41)</f>
        <v>285706.88</v>
      </c>
      <c r="C42" s="75">
        <f>SUM(C33:C41)</f>
        <v>2857068.8</v>
      </c>
      <c r="J42" s="2"/>
    </row>
    <row r="43" spans="1:11" ht="18" customHeight="1" x14ac:dyDescent="0.25">
      <c r="J43" s="2"/>
    </row>
    <row r="45" spans="1:11" ht="18" customHeight="1" x14ac:dyDescent="0.25">
      <c r="A45" s="101" t="s">
        <v>286</v>
      </c>
      <c r="B45" s="101"/>
      <c r="C45" s="101"/>
      <c r="D45" s="101"/>
      <c r="E45" s="101"/>
      <c r="J45" s="2"/>
    </row>
    <row r="46" spans="1:11" ht="18" customHeight="1" x14ac:dyDescent="0.25">
      <c r="A46" s="29" t="s">
        <v>123</v>
      </c>
      <c r="B46" s="85" t="s">
        <v>270</v>
      </c>
      <c r="C46" s="85" t="s">
        <v>271</v>
      </c>
      <c r="D46" s="29" t="s">
        <v>126</v>
      </c>
      <c r="E46" s="29" t="s">
        <v>287</v>
      </c>
      <c r="J46" s="2"/>
    </row>
    <row r="47" spans="1:11" ht="18" customHeight="1" x14ac:dyDescent="0.25">
      <c r="A47" t="s">
        <v>289</v>
      </c>
      <c r="B47" s="2">
        <v>29464</v>
      </c>
      <c r="C47" s="2">
        <f>B47*10</f>
        <v>294640</v>
      </c>
      <c r="D47" t="s">
        <v>269</v>
      </c>
      <c r="E47" t="s">
        <v>288</v>
      </c>
      <c r="J47" s="75"/>
    </row>
    <row r="48" spans="1:11" ht="18" customHeight="1" x14ac:dyDescent="0.25">
      <c r="A48" t="s">
        <v>290</v>
      </c>
      <c r="B48" s="2">
        <v>20000</v>
      </c>
      <c r="C48" s="2">
        <f t="shared" ref="C48:C50" si="3">B48*10</f>
        <v>200000</v>
      </c>
      <c r="D48" t="s">
        <v>269</v>
      </c>
      <c r="E48" t="s">
        <v>288</v>
      </c>
    </row>
    <row r="49" spans="1:10" ht="18" customHeight="1" x14ac:dyDescent="0.25">
      <c r="A49" t="s">
        <v>291</v>
      </c>
      <c r="B49" s="2">
        <v>11600</v>
      </c>
      <c r="C49" s="2">
        <f t="shared" si="3"/>
        <v>116000</v>
      </c>
      <c r="D49" t="s">
        <v>269</v>
      </c>
      <c r="E49" t="s">
        <v>288</v>
      </c>
      <c r="I49" s="29" t="s">
        <v>123</v>
      </c>
      <c r="J49" t="s">
        <v>271</v>
      </c>
    </row>
    <row r="50" spans="1:10" ht="18" customHeight="1" x14ac:dyDescent="0.25">
      <c r="A50" t="s">
        <v>292</v>
      </c>
      <c r="B50" s="2">
        <v>34800</v>
      </c>
      <c r="C50" s="2">
        <f t="shared" si="3"/>
        <v>348000</v>
      </c>
      <c r="D50" t="s">
        <v>269</v>
      </c>
      <c r="E50" t="s">
        <v>288</v>
      </c>
      <c r="I50" t="s">
        <v>291</v>
      </c>
      <c r="J50" s="2">
        <v>116000</v>
      </c>
    </row>
    <row r="51" spans="1:10" ht="18" customHeight="1" x14ac:dyDescent="0.25">
      <c r="B51" s="2">
        <f>SUM(B47:B50)</f>
        <v>95864</v>
      </c>
      <c r="C51" s="75">
        <f>SUM(C47:C50)</f>
        <v>958640</v>
      </c>
      <c r="I51" t="s">
        <v>290</v>
      </c>
      <c r="J51" s="2">
        <v>200000</v>
      </c>
    </row>
    <row r="52" spans="1:10" ht="18" customHeight="1" x14ac:dyDescent="0.25">
      <c r="I52" t="s">
        <v>289</v>
      </c>
      <c r="J52" s="2">
        <v>294640</v>
      </c>
    </row>
    <row r="53" spans="1:10" ht="18" customHeight="1" x14ac:dyDescent="0.25">
      <c r="I53" t="s">
        <v>292</v>
      </c>
      <c r="J53" s="2">
        <v>348000</v>
      </c>
    </row>
    <row r="54" spans="1:10" ht="18" customHeight="1" x14ac:dyDescent="0.25">
      <c r="A54" s="101" t="s">
        <v>355</v>
      </c>
      <c r="B54" s="101"/>
      <c r="C54" s="101"/>
      <c r="D54" s="101"/>
      <c r="E54" s="101"/>
      <c r="J54" s="2">
        <f>SUM(J50:J53)</f>
        <v>958640</v>
      </c>
    </row>
    <row r="55" spans="1:10" ht="18" customHeight="1" x14ac:dyDescent="0.25">
      <c r="A55" s="29" t="s">
        <v>356</v>
      </c>
      <c r="B55" s="85" t="s">
        <v>223</v>
      </c>
      <c r="C55" s="85" t="s">
        <v>124</v>
      </c>
      <c r="D55" s="29" t="s">
        <v>157</v>
      </c>
      <c r="E55" s="29" t="s">
        <v>363</v>
      </c>
    </row>
    <row r="56" spans="1:10" ht="18" customHeight="1" x14ac:dyDescent="0.25">
      <c r="A56" t="s">
        <v>357</v>
      </c>
      <c r="B56" t="s">
        <v>362</v>
      </c>
      <c r="C56" s="2">
        <v>130500</v>
      </c>
      <c r="D56" s="2">
        <v>1305000</v>
      </c>
      <c r="E56" t="s">
        <v>364</v>
      </c>
    </row>
    <row r="57" spans="1:10" ht="18" customHeight="1" x14ac:dyDescent="0.25">
      <c r="A57" t="s">
        <v>357</v>
      </c>
      <c r="B57" t="s">
        <v>365</v>
      </c>
      <c r="C57" s="2">
        <v>130500</v>
      </c>
      <c r="D57" s="2">
        <v>1305000</v>
      </c>
      <c r="E57" t="s">
        <v>364</v>
      </c>
    </row>
    <row r="58" spans="1:10" ht="18" customHeight="1" x14ac:dyDescent="0.25">
      <c r="A58" t="s">
        <v>357</v>
      </c>
      <c r="B58" t="s">
        <v>221</v>
      </c>
      <c r="C58" s="2">
        <v>130500</v>
      </c>
      <c r="D58" s="2">
        <v>1305000</v>
      </c>
      <c r="E58" t="s">
        <v>364</v>
      </c>
    </row>
    <row r="59" spans="1:10" ht="18" customHeight="1" x14ac:dyDescent="0.25">
      <c r="A59" t="s">
        <v>358</v>
      </c>
      <c r="B59" t="s">
        <v>370</v>
      </c>
      <c r="C59" s="2">
        <v>40600</v>
      </c>
      <c r="D59" s="2">
        <v>406000</v>
      </c>
      <c r="E59" t="s">
        <v>371</v>
      </c>
    </row>
    <row r="60" spans="1:10" ht="18" customHeight="1" x14ac:dyDescent="0.25">
      <c r="A60" t="s">
        <v>358</v>
      </c>
      <c r="B60" t="s">
        <v>370</v>
      </c>
      <c r="C60" s="2">
        <v>40600</v>
      </c>
      <c r="D60" s="2">
        <v>406000</v>
      </c>
      <c r="E60" t="s">
        <v>371</v>
      </c>
    </row>
    <row r="61" spans="1:10" ht="18" customHeight="1" x14ac:dyDescent="0.25">
      <c r="A61" t="s">
        <v>359</v>
      </c>
      <c r="B61" t="s">
        <v>121</v>
      </c>
      <c r="C61" s="2">
        <v>69600</v>
      </c>
      <c r="D61" s="2">
        <v>696000</v>
      </c>
      <c r="E61" t="s">
        <v>368</v>
      </c>
    </row>
    <row r="62" spans="1:10" ht="18" customHeight="1" x14ac:dyDescent="0.25">
      <c r="A62" t="s">
        <v>359</v>
      </c>
      <c r="B62" t="s">
        <v>369</v>
      </c>
      <c r="C62" s="2">
        <v>69600</v>
      </c>
      <c r="D62" s="2">
        <v>696000</v>
      </c>
      <c r="E62" t="s">
        <v>368</v>
      </c>
    </row>
    <row r="63" spans="1:10" ht="18" customHeight="1" x14ac:dyDescent="0.25">
      <c r="A63" t="s">
        <v>360</v>
      </c>
      <c r="B63" t="s">
        <v>221</v>
      </c>
      <c r="C63" s="2">
        <v>382800</v>
      </c>
      <c r="D63" s="2">
        <v>3828000</v>
      </c>
      <c r="E63" t="s">
        <v>367</v>
      </c>
    </row>
    <row r="64" spans="1:10" ht="18" customHeight="1" x14ac:dyDescent="0.25">
      <c r="A64" t="s">
        <v>361</v>
      </c>
      <c r="B64" t="s">
        <v>221</v>
      </c>
      <c r="C64" s="2">
        <v>208800</v>
      </c>
      <c r="D64" s="2">
        <v>2088000</v>
      </c>
      <c r="E64" t="s">
        <v>366</v>
      </c>
    </row>
    <row r="65" spans="3:11" ht="18" customHeight="1" x14ac:dyDescent="0.25">
      <c r="C65" s="2">
        <f>SUM(C56:C64)</f>
        <v>1203500</v>
      </c>
      <c r="D65" s="75">
        <f>SUM(D56:D64)</f>
        <v>12035000</v>
      </c>
      <c r="I65" s="85" t="s">
        <v>223</v>
      </c>
      <c r="J65" s="29" t="s">
        <v>157</v>
      </c>
    </row>
    <row r="66" spans="3:11" ht="18" customHeight="1" x14ac:dyDescent="0.25">
      <c r="C66" s="2"/>
      <c r="D66" s="2"/>
      <c r="I66" t="s">
        <v>369</v>
      </c>
      <c r="J66" s="2">
        <v>696000</v>
      </c>
      <c r="K66" s="2"/>
    </row>
    <row r="67" spans="3:11" ht="18" customHeight="1" x14ac:dyDescent="0.25">
      <c r="I67" t="s">
        <v>121</v>
      </c>
      <c r="J67" s="2">
        <v>696000</v>
      </c>
      <c r="K67" s="2"/>
    </row>
    <row r="68" spans="3:11" ht="18" customHeight="1" x14ac:dyDescent="0.25">
      <c r="I68" t="s">
        <v>370</v>
      </c>
      <c r="J68" s="2">
        <v>812000</v>
      </c>
    </row>
    <row r="69" spans="3:11" ht="18" customHeight="1" x14ac:dyDescent="0.25">
      <c r="I69" t="s">
        <v>362</v>
      </c>
      <c r="J69" s="2">
        <v>1305000</v>
      </c>
      <c r="K69" s="2"/>
    </row>
    <row r="70" spans="3:11" ht="18" customHeight="1" x14ac:dyDescent="0.25">
      <c r="I70" t="s">
        <v>365</v>
      </c>
      <c r="J70" s="2">
        <v>1305000</v>
      </c>
      <c r="K70" s="2"/>
    </row>
    <row r="71" spans="3:11" ht="18" customHeight="1" x14ac:dyDescent="0.25">
      <c r="I71" t="s">
        <v>221</v>
      </c>
      <c r="J71" s="2">
        <v>7221000</v>
      </c>
    </row>
    <row r="72" spans="3:11" ht="18" customHeight="1" x14ac:dyDescent="0.25">
      <c r="J72" s="75">
        <f>SUM(J66:J71)</f>
        <v>12035000</v>
      </c>
    </row>
    <row r="73" spans="3:11" ht="18" customHeight="1" x14ac:dyDescent="0.25">
      <c r="K73" s="2"/>
    </row>
    <row r="74" spans="3:11" ht="18" customHeight="1" x14ac:dyDescent="0.25">
      <c r="K74" s="2"/>
    </row>
    <row r="75" spans="3:11" ht="18" customHeight="1" x14ac:dyDescent="0.25">
      <c r="J75" s="2"/>
    </row>
    <row r="81" spans="9:10" ht="18" customHeight="1" x14ac:dyDescent="0.25">
      <c r="I81" t="s">
        <v>389</v>
      </c>
      <c r="J81" s="2">
        <v>20987610.399999999</v>
      </c>
    </row>
  </sheetData>
  <sortState xmlns:xlrd2="http://schemas.microsoft.com/office/spreadsheetml/2017/richdata2" ref="I66:J71">
    <sortCondition ref="J71"/>
  </sortState>
  <mergeCells count="5">
    <mergeCell ref="A1:E1"/>
    <mergeCell ref="A20:E20"/>
    <mergeCell ref="A31:E31"/>
    <mergeCell ref="A45:E45"/>
    <mergeCell ref="A54:E5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4B8B-EE12-4C5E-BBBA-62676918E578}">
  <dimension ref="A1:E58"/>
  <sheetViews>
    <sheetView topLeftCell="B35" workbookViewId="0">
      <selection activeCell="D32" sqref="D32"/>
    </sheetView>
  </sheetViews>
  <sheetFormatPr baseColWidth="10" defaultRowHeight="15" x14ac:dyDescent="0.25"/>
  <cols>
    <col min="1" max="1" width="57.42578125" style="1" customWidth="1"/>
    <col min="2" max="2" width="44.28515625" style="1" customWidth="1"/>
    <col min="3" max="3" width="17.7109375" style="90" customWidth="1"/>
    <col min="4" max="4" width="18.28515625" style="90" customWidth="1"/>
    <col min="5" max="5" width="27.140625" style="1" customWidth="1"/>
    <col min="6" max="16384" width="11.42578125" style="1"/>
  </cols>
  <sheetData>
    <row r="1" spans="1:5" ht="13.5" customHeight="1" x14ac:dyDescent="0.25">
      <c r="A1" s="86" t="s">
        <v>294</v>
      </c>
      <c r="B1" s="86" t="s">
        <v>295</v>
      </c>
      <c r="C1" s="89" t="s">
        <v>124</v>
      </c>
      <c r="D1" s="89" t="s">
        <v>271</v>
      </c>
      <c r="E1" s="86" t="s">
        <v>296</v>
      </c>
    </row>
    <row r="2" spans="1:5" ht="30" x14ac:dyDescent="0.25">
      <c r="A2" s="9" t="s">
        <v>297</v>
      </c>
      <c r="B2" s="1" t="s">
        <v>303</v>
      </c>
      <c r="C2" s="90">
        <v>294634.2</v>
      </c>
      <c r="D2" s="90">
        <f>C2*10</f>
        <v>2946342</v>
      </c>
      <c r="E2" s="1" t="s">
        <v>304</v>
      </c>
    </row>
    <row r="3" spans="1:5" ht="30" x14ac:dyDescent="0.25">
      <c r="A3" s="9" t="s">
        <v>298</v>
      </c>
      <c r="B3" s="1" t="s">
        <v>306</v>
      </c>
      <c r="C3" s="90">
        <v>60900</v>
      </c>
      <c r="D3" s="90">
        <f t="shared" ref="D3:D35" si="0">C3*10</f>
        <v>609000</v>
      </c>
      <c r="E3" s="1" t="s">
        <v>304</v>
      </c>
    </row>
    <row r="4" spans="1:5" ht="30" x14ac:dyDescent="0.25">
      <c r="A4" s="9" t="s">
        <v>299</v>
      </c>
      <c r="B4" s="1" t="s">
        <v>307</v>
      </c>
      <c r="C4" s="90">
        <v>48195</v>
      </c>
      <c r="D4" s="90">
        <f t="shared" si="0"/>
        <v>481950</v>
      </c>
      <c r="E4" s="1" t="s">
        <v>304</v>
      </c>
    </row>
    <row r="5" spans="1:5" ht="30" x14ac:dyDescent="0.25">
      <c r="A5" s="9" t="s">
        <v>300</v>
      </c>
      <c r="B5" s="1" t="s">
        <v>306</v>
      </c>
      <c r="C5" s="90">
        <v>192780</v>
      </c>
      <c r="D5" s="90">
        <f t="shared" si="0"/>
        <v>1927800</v>
      </c>
      <c r="E5" s="1" t="s">
        <v>304</v>
      </c>
    </row>
    <row r="6" spans="1:5" ht="30" x14ac:dyDescent="0.25">
      <c r="A6" s="9" t="s">
        <v>301</v>
      </c>
      <c r="B6" s="1" t="s">
        <v>307</v>
      </c>
      <c r="C6" s="90">
        <v>164430</v>
      </c>
      <c r="D6" s="90">
        <f t="shared" si="0"/>
        <v>1644300</v>
      </c>
      <c r="E6" s="1" t="s">
        <v>304</v>
      </c>
    </row>
    <row r="7" spans="1:5" ht="30" x14ac:dyDescent="0.25">
      <c r="A7" s="9" t="s">
        <v>302</v>
      </c>
      <c r="B7" s="1" t="s">
        <v>305</v>
      </c>
      <c r="C7" s="90">
        <v>289170</v>
      </c>
      <c r="D7" s="90">
        <f t="shared" si="0"/>
        <v>2891700</v>
      </c>
      <c r="E7" s="1" t="s">
        <v>304</v>
      </c>
    </row>
    <row r="8" spans="1:5" ht="45" x14ac:dyDescent="0.25">
      <c r="A8" s="9" t="s">
        <v>308</v>
      </c>
      <c r="B8" s="1" t="s">
        <v>313</v>
      </c>
      <c r="C8" s="90">
        <v>144585</v>
      </c>
      <c r="D8" s="90">
        <f t="shared" si="0"/>
        <v>1445850</v>
      </c>
      <c r="E8" s="1" t="s">
        <v>304</v>
      </c>
    </row>
    <row r="9" spans="1:5" ht="30" x14ac:dyDescent="0.25">
      <c r="A9" s="1" t="s">
        <v>309</v>
      </c>
      <c r="B9" s="1" t="s">
        <v>313</v>
      </c>
      <c r="C9" s="90">
        <v>153621.56</v>
      </c>
      <c r="D9" s="90">
        <f t="shared" si="0"/>
        <v>1536215.6</v>
      </c>
      <c r="E9" s="1" t="s">
        <v>304</v>
      </c>
    </row>
    <row r="10" spans="1:5" ht="45" x14ac:dyDescent="0.25">
      <c r="A10" s="1" t="s">
        <v>310</v>
      </c>
      <c r="B10" s="1" t="s">
        <v>306</v>
      </c>
      <c r="C10" s="90">
        <v>152250</v>
      </c>
      <c r="D10" s="90">
        <f t="shared" si="0"/>
        <v>1522500</v>
      </c>
      <c r="E10" s="1" t="s">
        <v>304</v>
      </c>
    </row>
    <row r="11" spans="1:5" ht="30" x14ac:dyDescent="0.25">
      <c r="A11" s="1" t="s">
        <v>311</v>
      </c>
      <c r="B11" s="1" t="s">
        <v>303</v>
      </c>
      <c r="C11" s="90">
        <v>83433</v>
      </c>
      <c r="D11" s="90">
        <f t="shared" si="0"/>
        <v>834330</v>
      </c>
      <c r="E11" s="1" t="s">
        <v>304</v>
      </c>
    </row>
    <row r="12" spans="1:5" ht="30" x14ac:dyDescent="0.25">
      <c r="A12" s="1" t="s">
        <v>312</v>
      </c>
      <c r="B12" s="1" t="s">
        <v>305</v>
      </c>
      <c r="C12" s="90">
        <v>72292.5</v>
      </c>
      <c r="D12" s="90">
        <f t="shared" si="0"/>
        <v>722925</v>
      </c>
      <c r="E12" s="1" t="s">
        <v>304</v>
      </c>
    </row>
    <row r="13" spans="1:5" ht="30" x14ac:dyDescent="0.25">
      <c r="A13" s="1" t="s">
        <v>314</v>
      </c>
      <c r="B13" s="1" t="s">
        <v>337</v>
      </c>
      <c r="C13" s="90">
        <v>50604.75</v>
      </c>
      <c r="D13" s="90">
        <f t="shared" si="0"/>
        <v>506047.5</v>
      </c>
      <c r="E13" s="1" t="s">
        <v>304</v>
      </c>
    </row>
    <row r="14" spans="1:5" ht="30" x14ac:dyDescent="0.25">
      <c r="A14" s="1" t="s">
        <v>315</v>
      </c>
      <c r="B14" s="1" t="s">
        <v>313</v>
      </c>
      <c r="C14" s="90">
        <v>72292.5</v>
      </c>
      <c r="D14" s="90">
        <f t="shared" si="0"/>
        <v>722925</v>
      </c>
      <c r="E14" s="1" t="s">
        <v>304</v>
      </c>
    </row>
    <row r="15" spans="1:5" ht="30" x14ac:dyDescent="0.25">
      <c r="A15" s="1" t="s">
        <v>316</v>
      </c>
      <c r="B15" s="1" t="s">
        <v>337</v>
      </c>
      <c r="C15" s="90">
        <v>156633.75</v>
      </c>
      <c r="D15" s="90">
        <f t="shared" si="0"/>
        <v>1566337.5</v>
      </c>
      <c r="E15" s="1" t="s">
        <v>304</v>
      </c>
    </row>
    <row r="16" spans="1:5" ht="30" x14ac:dyDescent="0.25">
      <c r="A16" s="1" t="s">
        <v>317</v>
      </c>
      <c r="B16" s="1" t="s">
        <v>337</v>
      </c>
      <c r="C16" s="90">
        <v>153621.56</v>
      </c>
      <c r="D16" s="90">
        <f t="shared" si="0"/>
        <v>1536215.6</v>
      </c>
      <c r="E16" s="1" t="s">
        <v>304</v>
      </c>
    </row>
    <row r="17" spans="1:5" x14ac:dyDescent="0.25">
      <c r="A17" s="1" t="s">
        <v>318</v>
      </c>
      <c r="B17" s="1" t="s">
        <v>307</v>
      </c>
      <c r="C17" s="90">
        <v>102414.38</v>
      </c>
      <c r="D17" s="90">
        <f t="shared" si="0"/>
        <v>1024143.8</v>
      </c>
      <c r="E17" s="1" t="s">
        <v>304</v>
      </c>
    </row>
    <row r="18" spans="1:5" x14ac:dyDescent="0.25">
      <c r="A18" s="1" t="s">
        <v>319</v>
      </c>
      <c r="B18" s="1" t="s">
        <v>338</v>
      </c>
      <c r="C18" s="90">
        <v>170100</v>
      </c>
      <c r="D18" s="90">
        <f t="shared" si="0"/>
        <v>1701000</v>
      </c>
      <c r="E18" s="1" t="s">
        <v>304</v>
      </c>
    </row>
    <row r="19" spans="1:5" ht="60" x14ac:dyDescent="0.25">
      <c r="A19" s="1" t="s">
        <v>320</v>
      </c>
      <c r="B19" s="1" t="s">
        <v>339</v>
      </c>
      <c r="C19" s="90">
        <v>287448</v>
      </c>
      <c r="D19" s="90">
        <f t="shared" si="0"/>
        <v>2874480</v>
      </c>
      <c r="E19" s="1" t="s">
        <v>304</v>
      </c>
    </row>
    <row r="20" spans="1:5" ht="30" x14ac:dyDescent="0.25">
      <c r="A20" s="1" t="s">
        <v>321</v>
      </c>
      <c r="B20" s="1" t="s">
        <v>338</v>
      </c>
      <c r="C20" s="90">
        <v>154350</v>
      </c>
      <c r="D20" s="90">
        <f t="shared" si="0"/>
        <v>1543500</v>
      </c>
      <c r="E20" s="1" t="s">
        <v>304</v>
      </c>
    </row>
    <row r="21" spans="1:5" x14ac:dyDescent="0.25">
      <c r="A21" s="9" t="s">
        <v>322</v>
      </c>
      <c r="B21" s="1" t="s">
        <v>340</v>
      </c>
      <c r="C21" s="90">
        <v>177828</v>
      </c>
      <c r="D21" s="90">
        <f t="shared" si="0"/>
        <v>1778280</v>
      </c>
      <c r="E21" s="1" t="s">
        <v>304</v>
      </c>
    </row>
    <row r="22" spans="1:5" ht="30" x14ac:dyDescent="0.25">
      <c r="A22" s="1" t="s">
        <v>323</v>
      </c>
      <c r="B22" s="1" t="s">
        <v>340</v>
      </c>
      <c r="C22" s="90">
        <v>98658</v>
      </c>
      <c r="D22" s="90">
        <f t="shared" si="0"/>
        <v>986580</v>
      </c>
      <c r="E22" s="1" t="s">
        <v>304</v>
      </c>
    </row>
    <row r="23" spans="1:5" ht="30" x14ac:dyDescent="0.25">
      <c r="A23" s="1" t="s">
        <v>324</v>
      </c>
      <c r="B23" s="1" t="s">
        <v>343</v>
      </c>
      <c r="C23" s="90">
        <v>259048.13</v>
      </c>
      <c r="D23" s="90">
        <f t="shared" si="0"/>
        <v>2590481.2999999998</v>
      </c>
      <c r="E23" s="1" t="s">
        <v>304</v>
      </c>
    </row>
    <row r="24" spans="1:5" ht="30" x14ac:dyDescent="0.25">
      <c r="A24" s="1" t="s">
        <v>325</v>
      </c>
      <c r="B24" s="1" t="s">
        <v>341</v>
      </c>
      <c r="C24" s="90">
        <v>180731.25</v>
      </c>
      <c r="D24" s="90">
        <f t="shared" si="0"/>
        <v>1807312.5</v>
      </c>
      <c r="E24" s="1" t="s">
        <v>304</v>
      </c>
    </row>
    <row r="25" spans="1:5" ht="30" x14ac:dyDescent="0.25">
      <c r="A25" s="9" t="s">
        <v>326</v>
      </c>
      <c r="B25" s="1" t="s">
        <v>341</v>
      </c>
      <c r="C25" s="90">
        <v>192780</v>
      </c>
      <c r="D25" s="90">
        <f t="shared" si="0"/>
        <v>1927800</v>
      </c>
      <c r="E25" s="1" t="s">
        <v>304</v>
      </c>
    </row>
    <row r="26" spans="1:5" x14ac:dyDescent="0.25">
      <c r="A26" s="9" t="s">
        <v>327</v>
      </c>
      <c r="B26" s="1" t="s">
        <v>342</v>
      </c>
      <c r="C26" s="90">
        <v>90365.63</v>
      </c>
      <c r="D26" s="90">
        <f t="shared" si="0"/>
        <v>903656.3</v>
      </c>
      <c r="E26" s="1" t="s">
        <v>304</v>
      </c>
    </row>
    <row r="27" spans="1:5" x14ac:dyDescent="0.25">
      <c r="A27" s="9" t="s">
        <v>328</v>
      </c>
      <c r="B27" s="1" t="s">
        <v>342</v>
      </c>
      <c r="C27" s="90">
        <v>93980.25</v>
      </c>
      <c r="D27" s="90">
        <f t="shared" si="0"/>
        <v>939802.5</v>
      </c>
      <c r="E27" s="1" t="s">
        <v>304</v>
      </c>
    </row>
    <row r="28" spans="1:5" x14ac:dyDescent="0.25">
      <c r="A28" s="9" t="s">
        <v>329</v>
      </c>
      <c r="B28" s="1" t="s">
        <v>343</v>
      </c>
      <c r="C28" s="90">
        <v>98799.75</v>
      </c>
      <c r="D28" s="90">
        <f t="shared" si="0"/>
        <v>987997.5</v>
      </c>
      <c r="E28" s="1" t="s">
        <v>304</v>
      </c>
    </row>
    <row r="29" spans="1:5" x14ac:dyDescent="0.25">
      <c r="A29" s="9" t="s">
        <v>330</v>
      </c>
      <c r="B29" s="1" t="s">
        <v>342</v>
      </c>
      <c r="C29" s="90">
        <v>93980.25</v>
      </c>
      <c r="D29" s="90">
        <f t="shared" si="0"/>
        <v>939802.5</v>
      </c>
      <c r="E29" s="1" t="s">
        <v>304</v>
      </c>
    </row>
    <row r="30" spans="1:5" x14ac:dyDescent="0.25">
      <c r="A30" s="9" t="s">
        <v>331</v>
      </c>
      <c r="B30" s="1" t="s">
        <v>342</v>
      </c>
      <c r="C30" s="90">
        <v>50604.75</v>
      </c>
      <c r="D30" s="90">
        <f t="shared" si="0"/>
        <v>506047.5</v>
      </c>
      <c r="E30" s="1" t="s">
        <v>304</v>
      </c>
    </row>
    <row r="31" spans="1:5" ht="30" x14ac:dyDescent="0.25">
      <c r="A31" s="9" t="s">
        <v>332</v>
      </c>
      <c r="B31" s="1" t="s">
        <v>344</v>
      </c>
      <c r="C31" s="90">
        <v>160248.38</v>
      </c>
      <c r="D31" s="90">
        <f t="shared" si="0"/>
        <v>1602483.8</v>
      </c>
      <c r="E31" s="1" t="s">
        <v>304</v>
      </c>
    </row>
    <row r="32" spans="1:5" ht="30" x14ac:dyDescent="0.25">
      <c r="A32" s="9" t="s">
        <v>333</v>
      </c>
      <c r="B32" s="1" t="s">
        <v>345</v>
      </c>
      <c r="C32" s="90">
        <v>105426.56</v>
      </c>
      <c r="D32" s="90">
        <f t="shared" si="0"/>
        <v>1054265.6000000001</v>
      </c>
      <c r="E32" s="1" t="s">
        <v>304</v>
      </c>
    </row>
    <row r="33" spans="1:5" ht="30" x14ac:dyDescent="0.25">
      <c r="A33" s="9" t="s">
        <v>334</v>
      </c>
      <c r="B33" s="1" t="s">
        <v>345</v>
      </c>
      <c r="C33" s="90">
        <v>103619.25</v>
      </c>
      <c r="D33" s="90">
        <f t="shared" si="0"/>
        <v>1036192.5</v>
      </c>
      <c r="E33" s="1" t="s">
        <v>304</v>
      </c>
    </row>
    <row r="34" spans="1:5" ht="45" x14ac:dyDescent="0.25">
      <c r="A34" s="9" t="s">
        <v>335</v>
      </c>
      <c r="B34" s="1" t="s">
        <v>344</v>
      </c>
      <c r="C34" s="90">
        <v>75304.69</v>
      </c>
      <c r="D34" s="90">
        <f t="shared" si="0"/>
        <v>753046.9</v>
      </c>
      <c r="E34" s="1" t="s">
        <v>304</v>
      </c>
    </row>
    <row r="35" spans="1:5" ht="30" x14ac:dyDescent="0.25">
      <c r="A35" s="9" t="s">
        <v>336</v>
      </c>
      <c r="B35" s="1" t="s">
        <v>345</v>
      </c>
      <c r="C35" s="90">
        <v>112294.35</v>
      </c>
      <c r="D35" s="90">
        <f t="shared" si="0"/>
        <v>1122943.5</v>
      </c>
      <c r="E35" s="1" t="s">
        <v>304</v>
      </c>
    </row>
    <row r="36" spans="1:5" x14ac:dyDescent="0.25">
      <c r="A36" s="9"/>
      <c r="C36" s="90">
        <f>SUM(C2:C35)</f>
        <v>4697425.4399999995</v>
      </c>
      <c r="D36" s="91">
        <f>SUM(D2:D35)</f>
        <v>46974254.399999999</v>
      </c>
    </row>
    <row r="37" spans="1:5" x14ac:dyDescent="0.25">
      <c r="A37" s="9"/>
    </row>
    <row r="38" spans="1:5" x14ac:dyDescent="0.25">
      <c r="A38" s="9"/>
    </row>
    <row r="43" spans="1:5" x14ac:dyDescent="0.25">
      <c r="B43" s="95" t="s">
        <v>295</v>
      </c>
      <c r="C43" s="97" t="s">
        <v>387</v>
      </c>
    </row>
    <row r="44" spans="1:5" x14ac:dyDescent="0.25">
      <c r="B44" s="3" t="s">
        <v>344</v>
      </c>
      <c r="C44" s="96">
        <v>2355530.7000000002</v>
      </c>
    </row>
    <row r="45" spans="1:5" x14ac:dyDescent="0.25">
      <c r="B45" s="3" t="s">
        <v>340</v>
      </c>
      <c r="C45" s="96">
        <v>2764860</v>
      </c>
    </row>
    <row r="46" spans="1:5" x14ac:dyDescent="0.25">
      <c r="B46" s="3" t="s">
        <v>339</v>
      </c>
      <c r="C46" s="96">
        <v>2874480</v>
      </c>
    </row>
    <row r="47" spans="1:5" x14ac:dyDescent="0.25">
      <c r="B47" s="3" t="s">
        <v>307</v>
      </c>
      <c r="C47" s="96">
        <v>3150393.8</v>
      </c>
    </row>
    <row r="48" spans="1:5" x14ac:dyDescent="0.25">
      <c r="B48" s="3" t="s">
        <v>345</v>
      </c>
      <c r="C48" s="96">
        <v>3213401.6</v>
      </c>
    </row>
    <row r="49" spans="2:3" x14ac:dyDescent="0.25">
      <c r="B49" s="3" t="s">
        <v>338</v>
      </c>
      <c r="C49" s="96">
        <v>3244500</v>
      </c>
    </row>
    <row r="50" spans="2:3" x14ac:dyDescent="0.25">
      <c r="B50" s="3" t="s">
        <v>342</v>
      </c>
      <c r="C50" s="96">
        <v>3289308.8</v>
      </c>
    </row>
    <row r="51" spans="2:3" x14ac:dyDescent="0.25">
      <c r="B51" s="3" t="s">
        <v>343</v>
      </c>
      <c r="C51" s="96">
        <v>3578478.8</v>
      </c>
    </row>
    <row r="52" spans="2:3" x14ac:dyDescent="0.25">
      <c r="B52" s="3" t="s">
        <v>337</v>
      </c>
      <c r="C52" s="96">
        <v>3608600.6</v>
      </c>
    </row>
    <row r="53" spans="2:3" x14ac:dyDescent="0.25">
      <c r="B53" s="3" t="s">
        <v>305</v>
      </c>
      <c r="C53" s="96">
        <v>3614625</v>
      </c>
    </row>
    <row r="54" spans="2:3" x14ac:dyDescent="0.25">
      <c r="B54" s="3" t="s">
        <v>313</v>
      </c>
      <c r="C54" s="96">
        <v>3704990.6</v>
      </c>
    </row>
    <row r="55" spans="2:3" x14ac:dyDescent="0.25">
      <c r="B55" s="3" t="s">
        <v>341</v>
      </c>
      <c r="C55" s="96">
        <v>3735112.5</v>
      </c>
    </row>
    <row r="56" spans="2:3" x14ac:dyDescent="0.25">
      <c r="B56" s="3" t="s">
        <v>303</v>
      </c>
      <c r="C56" s="96">
        <v>3780672</v>
      </c>
    </row>
    <row r="57" spans="2:3" x14ac:dyDescent="0.25">
      <c r="B57" s="3" t="s">
        <v>306</v>
      </c>
      <c r="C57" s="96">
        <v>4059300</v>
      </c>
    </row>
    <row r="58" spans="2:3" x14ac:dyDescent="0.25">
      <c r="B58" s="3"/>
      <c r="C58" s="96">
        <f>SUBTOTAL(9,C44:C57)</f>
        <v>46974254.400000006</v>
      </c>
    </row>
  </sheetData>
  <sortState xmlns:xlrd2="http://schemas.microsoft.com/office/spreadsheetml/2017/richdata2" ref="B44:C58">
    <sortCondition ref="C58"/>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D01D-78D8-473A-90F4-DE768552B872}">
  <dimension ref="A1:I94"/>
  <sheetViews>
    <sheetView tabSelected="1" workbookViewId="0">
      <selection activeCell="A37" sqref="A37"/>
    </sheetView>
  </sheetViews>
  <sheetFormatPr baseColWidth="10" defaultRowHeight="15" x14ac:dyDescent="0.25"/>
  <cols>
    <col min="1" max="1" width="5.140625" customWidth="1"/>
    <col min="2" max="2" width="45.28515625" customWidth="1"/>
    <col min="3" max="4" width="17" customWidth="1"/>
    <col min="5" max="5" width="30.42578125" customWidth="1"/>
    <col min="6" max="6" width="35.85546875" customWidth="1"/>
    <col min="7" max="7" width="15.28515625" customWidth="1"/>
    <col min="8" max="8" width="53.85546875" customWidth="1"/>
    <col min="9" max="9" width="15.42578125" customWidth="1"/>
  </cols>
  <sheetData>
    <row r="1" spans="1:9" x14ac:dyDescent="0.25">
      <c r="A1" s="101" t="s">
        <v>156</v>
      </c>
      <c r="B1" s="101"/>
      <c r="C1" s="101"/>
      <c r="D1" s="101"/>
      <c r="E1" s="101"/>
      <c r="F1" s="101"/>
      <c r="H1" s="29" t="s">
        <v>390</v>
      </c>
      <c r="I1" s="29" t="s">
        <v>391</v>
      </c>
    </row>
    <row r="2" spans="1:9" ht="15.75" x14ac:dyDescent="0.25">
      <c r="A2" s="29" t="s">
        <v>122</v>
      </c>
      <c r="B2" s="29" t="s">
        <v>123</v>
      </c>
      <c r="C2" s="29" t="s">
        <v>124</v>
      </c>
      <c r="D2" s="29" t="s">
        <v>157</v>
      </c>
      <c r="E2" s="29" t="s">
        <v>125</v>
      </c>
      <c r="F2" s="29" t="s">
        <v>126</v>
      </c>
      <c r="H2" s="74" t="s">
        <v>143</v>
      </c>
      <c r="I2" s="2">
        <v>104400</v>
      </c>
    </row>
    <row r="3" spans="1:9" ht="15.75" x14ac:dyDescent="0.25">
      <c r="A3">
        <v>1</v>
      </c>
      <c r="B3" t="s">
        <v>129</v>
      </c>
      <c r="C3" s="2">
        <v>232000</v>
      </c>
      <c r="D3" s="2">
        <f>C3*9</f>
        <v>2088000</v>
      </c>
      <c r="E3" t="s">
        <v>127</v>
      </c>
      <c r="F3" t="s">
        <v>349</v>
      </c>
      <c r="H3" s="74" t="s">
        <v>144</v>
      </c>
      <c r="I3" s="2">
        <v>104400</v>
      </c>
    </row>
    <row r="4" spans="1:9" ht="15.75" x14ac:dyDescent="0.25">
      <c r="A4">
        <v>2</v>
      </c>
      <c r="B4" t="s">
        <v>130</v>
      </c>
      <c r="C4" s="2">
        <v>92800</v>
      </c>
      <c r="D4" s="2">
        <f t="shared" ref="D4:D30" si="0">C4*9</f>
        <v>835200</v>
      </c>
      <c r="E4" t="s">
        <v>128</v>
      </c>
      <c r="F4" t="s">
        <v>349</v>
      </c>
      <c r="H4" s="74" t="s">
        <v>151</v>
      </c>
      <c r="I4" s="2">
        <v>104400</v>
      </c>
    </row>
    <row r="5" spans="1:9" ht="15.75" x14ac:dyDescent="0.25">
      <c r="A5">
        <v>3</v>
      </c>
      <c r="B5" t="s">
        <v>131</v>
      </c>
      <c r="C5" s="2">
        <v>174000</v>
      </c>
      <c r="D5" s="2">
        <f t="shared" si="0"/>
        <v>1566000</v>
      </c>
      <c r="E5" t="s">
        <v>128</v>
      </c>
      <c r="F5" t="s">
        <v>349</v>
      </c>
      <c r="H5" s="74" t="s">
        <v>152</v>
      </c>
      <c r="I5" s="2">
        <v>104400</v>
      </c>
    </row>
    <row r="6" spans="1:9" x14ac:dyDescent="0.25">
      <c r="A6">
        <v>4</v>
      </c>
      <c r="B6" t="s">
        <v>132</v>
      </c>
      <c r="C6" s="2">
        <v>174000</v>
      </c>
      <c r="D6" s="2">
        <f t="shared" si="0"/>
        <v>1566000</v>
      </c>
      <c r="E6" t="s">
        <v>128</v>
      </c>
      <c r="F6" t="s">
        <v>349</v>
      </c>
      <c r="H6" t="s">
        <v>141</v>
      </c>
      <c r="I6" s="2">
        <v>135000</v>
      </c>
    </row>
    <row r="7" spans="1:9" x14ac:dyDescent="0.25">
      <c r="A7">
        <v>5</v>
      </c>
      <c r="B7" t="s">
        <v>133</v>
      </c>
      <c r="C7" s="2">
        <v>116000</v>
      </c>
      <c r="D7" s="2">
        <f t="shared" si="0"/>
        <v>1044000</v>
      </c>
      <c r="E7" t="s">
        <v>128</v>
      </c>
      <c r="F7" t="s">
        <v>349</v>
      </c>
      <c r="H7" t="s">
        <v>218</v>
      </c>
      <c r="I7" s="2">
        <v>156600</v>
      </c>
    </row>
    <row r="8" spans="1:9" ht="15.75" x14ac:dyDescent="0.25">
      <c r="A8">
        <v>6</v>
      </c>
      <c r="B8" t="s">
        <v>134</v>
      </c>
      <c r="C8" s="2">
        <v>58000</v>
      </c>
      <c r="D8" s="2">
        <f t="shared" si="0"/>
        <v>522000</v>
      </c>
      <c r="E8" t="s">
        <v>128</v>
      </c>
      <c r="F8" t="s">
        <v>349</v>
      </c>
      <c r="H8" s="74" t="s">
        <v>147</v>
      </c>
      <c r="I8" s="2">
        <v>156600</v>
      </c>
    </row>
    <row r="9" spans="1:9" ht="15.75" x14ac:dyDescent="0.25">
      <c r="A9">
        <v>7</v>
      </c>
      <c r="B9" t="s">
        <v>135</v>
      </c>
      <c r="C9" s="2">
        <v>58000</v>
      </c>
      <c r="D9" s="2">
        <f t="shared" si="0"/>
        <v>522000</v>
      </c>
      <c r="E9" t="s">
        <v>127</v>
      </c>
      <c r="F9" t="s">
        <v>349</v>
      </c>
      <c r="H9" s="74" t="s">
        <v>148</v>
      </c>
      <c r="I9" s="2">
        <v>156600</v>
      </c>
    </row>
    <row r="10" spans="1:9" ht="15.75" x14ac:dyDescent="0.25">
      <c r="A10">
        <v>8</v>
      </c>
      <c r="B10" t="s">
        <v>136</v>
      </c>
      <c r="C10" s="2">
        <v>34800</v>
      </c>
      <c r="D10" s="2">
        <f t="shared" si="0"/>
        <v>313200</v>
      </c>
      <c r="E10" t="s">
        <v>128</v>
      </c>
      <c r="F10" t="s">
        <v>349</v>
      </c>
      <c r="H10" s="74" t="s">
        <v>150</v>
      </c>
      <c r="I10" s="2">
        <v>156600</v>
      </c>
    </row>
    <row r="11" spans="1:9" ht="15.75" x14ac:dyDescent="0.25">
      <c r="A11">
        <v>9</v>
      </c>
      <c r="B11" t="s">
        <v>137</v>
      </c>
      <c r="C11" s="2">
        <v>34800</v>
      </c>
      <c r="D11" s="2">
        <f t="shared" si="0"/>
        <v>313200</v>
      </c>
      <c r="E11" t="s">
        <v>127</v>
      </c>
      <c r="F11" t="s">
        <v>349</v>
      </c>
      <c r="H11" s="74" t="s">
        <v>154</v>
      </c>
      <c r="I11" s="2">
        <v>156600</v>
      </c>
    </row>
    <row r="12" spans="1:9" ht="15.75" x14ac:dyDescent="0.25">
      <c r="A12">
        <v>10</v>
      </c>
      <c r="B12" t="s">
        <v>138</v>
      </c>
      <c r="C12" s="2">
        <v>58000</v>
      </c>
      <c r="D12" s="2">
        <f t="shared" si="0"/>
        <v>522000</v>
      </c>
      <c r="E12" t="s">
        <v>128</v>
      </c>
      <c r="F12" t="s">
        <v>349</v>
      </c>
      <c r="H12" s="74" t="s">
        <v>145</v>
      </c>
      <c r="I12" s="2">
        <v>208800</v>
      </c>
    </row>
    <row r="13" spans="1:9" ht="15.75" x14ac:dyDescent="0.25">
      <c r="A13">
        <v>11</v>
      </c>
      <c r="B13" t="s">
        <v>139</v>
      </c>
      <c r="C13" s="2">
        <v>58000</v>
      </c>
      <c r="D13" s="2">
        <f t="shared" si="0"/>
        <v>522000</v>
      </c>
      <c r="E13" t="s">
        <v>127</v>
      </c>
      <c r="F13" t="s">
        <v>349</v>
      </c>
      <c r="H13" s="74" t="s">
        <v>146</v>
      </c>
      <c r="I13" s="2">
        <v>208800</v>
      </c>
    </row>
    <row r="14" spans="1:9" ht="15.75" x14ac:dyDescent="0.25">
      <c r="A14">
        <v>12</v>
      </c>
      <c r="B14" t="s">
        <v>140</v>
      </c>
      <c r="C14" s="2">
        <v>104400</v>
      </c>
      <c r="D14" s="2">
        <f t="shared" si="0"/>
        <v>939600</v>
      </c>
      <c r="E14" t="s">
        <v>127</v>
      </c>
      <c r="F14" t="s">
        <v>349</v>
      </c>
      <c r="H14" s="74" t="s">
        <v>153</v>
      </c>
      <c r="I14" s="2">
        <v>208800</v>
      </c>
    </row>
    <row r="15" spans="1:9" x14ac:dyDescent="0.25">
      <c r="A15">
        <v>13</v>
      </c>
      <c r="B15" t="s">
        <v>218</v>
      </c>
      <c r="C15" s="2">
        <v>17400</v>
      </c>
      <c r="D15" s="2">
        <f t="shared" si="0"/>
        <v>156600</v>
      </c>
      <c r="E15" t="s">
        <v>128</v>
      </c>
      <c r="F15" t="s">
        <v>349</v>
      </c>
      <c r="H15" t="s">
        <v>136</v>
      </c>
      <c r="I15" s="2">
        <v>313200</v>
      </c>
    </row>
    <row r="16" spans="1:9" x14ac:dyDescent="0.25">
      <c r="A16">
        <v>14</v>
      </c>
      <c r="B16" t="s">
        <v>141</v>
      </c>
      <c r="C16" s="2">
        <v>15000</v>
      </c>
      <c r="D16" s="2">
        <f t="shared" si="0"/>
        <v>135000</v>
      </c>
      <c r="E16" t="s">
        <v>127</v>
      </c>
      <c r="F16" t="s">
        <v>349</v>
      </c>
      <c r="H16" t="s">
        <v>137</v>
      </c>
      <c r="I16" s="2">
        <v>313200</v>
      </c>
    </row>
    <row r="17" spans="1:9" ht="15.75" x14ac:dyDescent="0.25">
      <c r="A17">
        <v>15</v>
      </c>
      <c r="B17" s="74" t="s">
        <v>142</v>
      </c>
      <c r="C17" s="2">
        <v>34800</v>
      </c>
      <c r="D17" s="2">
        <f t="shared" si="0"/>
        <v>313200</v>
      </c>
      <c r="E17" t="s">
        <v>164</v>
      </c>
      <c r="F17" t="s">
        <v>349</v>
      </c>
      <c r="H17" s="74" t="s">
        <v>142</v>
      </c>
      <c r="I17" s="2">
        <v>313200</v>
      </c>
    </row>
    <row r="18" spans="1:9" ht="15.75" x14ac:dyDescent="0.25">
      <c r="A18">
        <v>16</v>
      </c>
      <c r="B18" s="74" t="s">
        <v>143</v>
      </c>
      <c r="C18" s="2">
        <v>11600</v>
      </c>
      <c r="D18" s="2">
        <f t="shared" si="0"/>
        <v>104400</v>
      </c>
      <c r="E18" t="s">
        <v>165</v>
      </c>
      <c r="F18" t="s">
        <v>349</v>
      </c>
      <c r="H18" s="74" t="s">
        <v>149</v>
      </c>
      <c r="I18" s="2">
        <v>313200</v>
      </c>
    </row>
    <row r="19" spans="1:9" ht="15.75" x14ac:dyDescent="0.25">
      <c r="A19">
        <v>17</v>
      </c>
      <c r="B19" s="74" t="s">
        <v>144</v>
      </c>
      <c r="C19" s="2">
        <v>11600</v>
      </c>
      <c r="D19" s="2">
        <f t="shared" si="0"/>
        <v>104400</v>
      </c>
      <c r="E19" t="s">
        <v>166</v>
      </c>
      <c r="F19" t="s">
        <v>349</v>
      </c>
      <c r="H19" t="s">
        <v>134</v>
      </c>
      <c r="I19" s="2">
        <v>522000</v>
      </c>
    </row>
    <row r="20" spans="1:9" ht="15.75" x14ac:dyDescent="0.25">
      <c r="A20">
        <v>18</v>
      </c>
      <c r="B20" s="74" t="s">
        <v>145</v>
      </c>
      <c r="C20" s="2">
        <v>23200</v>
      </c>
      <c r="D20" s="2">
        <f t="shared" si="0"/>
        <v>208800</v>
      </c>
      <c r="E20" t="s">
        <v>167</v>
      </c>
      <c r="F20" t="s">
        <v>349</v>
      </c>
      <c r="H20" t="s">
        <v>135</v>
      </c>
      <c r="I20" s="2">
        <v>522000</v>
      </c>
    </row>
    <row r="21" spans="1:9" ht="15.75" x14ac:dyDescent="0.25">
      <c r="A21">
        <v>19</v>
      </c>
      <c r="B21" s="74" t="s">
        <v>146</v>
      </c>
      <c r="C21" s="2">
        <v>23200</v>
      </c>
      <c r="D21" s="2">
        <f t="shared" si="0"/>
        <v>208800</v>
      </c>
      <c r="E21" t="s">
        <v>168</v>
      </c>
      <c r="F21" t="s">
        <v>349</v>
      </c>
      <c r="H21" t="s">
        <v>138</v>
      </c>
      <c r="I21" s="2">
        <v>522000</v>
      </c>
    </row>
    <row r="22" spans="1:9" ht="15.75" x14ac:dyDescent="0.25">
      <c r="A22">
        <v>20</v>
      </c>
      <c r="B22" s="74" t="s">
        <v>147</v>
      </c>
      <c r="C22" s="2">
        <v>17400</v>
      </c>
      <c r="D22" s="2">
        <f t="shared" si="0"/>
        <v>156600</v>
      </c>
      <c r="E22" t="s">
        <v>169</v>
      </c>
      <c r="F22" t="s">
        <v>349</v>
      </c>
      <c r="H22" t="s">
        <v>139</v>
      </c>
      <c r="I22" s="2">
        <v>522000</v>
      </c>
    </row>
    <row r="23" spans="1:9" ht="15.75" x14ac:dyDescent="0.25">
      <c r="A23">
        <v>21</v>
      </c>
      <c r="B23" s="74" t="s">
        <v>148</v>
      </c>
      <c r="C23" s="2">
        <v>17400</v>
      </c>
      <c r="D23" s="2">
        <f t="shared" si="0"/>
        <v>156600</v>
      </c>
      <c r="E23" t="s">
        <v>170</v>
      </c>
      <c r="F23" t="s">
        <v>349</v>
      </c>
      <c r="H23" s="6" t="s">
        <v>173</v>
      </c>
      <c r="I23" s="2">
        <v>522000</v>
      </c>
    </row>
    <row r="24" spans="1:9" ht="15.75" x14ac:dyDescent="0.25">
      <c r="A24">
        <v>22</v>
      </c>
      <c r="B24" s="74" t="s">
        <v>149</v>
      </c>
      <c r="C24" s="2">
        <v>34800</v>
      </c>
      <c r="D24" s="2">
        <f t="shared" si="0"/>
        <v>313200</v>
      </c>
      <c r="E24" t="s">
        <v>158</v>
      </c>
      <c r="F24" t="s">
        <v>349</v>
      </c>
      <c r="H24" s="6" t="s">
        <v>171</v>
      </c>
      <c r="I24" s="2">
        <v>626400</v>
      </c>
    </row>
    <row r="25" spans="1:9" ht="15.75" x14ac:dyDescent="0.25">
      <c r="A25">
        <v>23</v>
      </c>
      <c r="B25" s="74" t="s">
        <v>150</v>
      </c>
      <c r="C25" s="2">
        <v>17400</v>
      </c>
      <c r="D25" s="2">
        <f t="shared" si="0"/>
        <v>156600</v>
      </c>
      <c r="E25" t="s">
        <v>159</v>
      </c>
      <c r="F25" t="s">
        <v>349</v>
      </c>
      <c r="H25" t="s">
        <v>130</v>
      </c>
      <c r="I25" s="2">
        <v>835200</v>
      </c>
    </row>
    <row r="26" spans="1:9" ht="15.75" x14ac:dyDescent="0.25">
      <c r="A26">
        <v>24</v>
      </c>
      <c r="B26" s="74" t="s">
        <v>151</v>
      </c>
      <c r="C26" s="2">
        <v>11600</v>
      </c>
      <c r="D26" s="2">
        <f t="shared" si="0"/>
        <v>104400</v>
      </c>
      <c r="E26" t="s">
        <v>160</v>
      </c>
      <c r="F26" t="s">
        <v>349</v>
      </c>
      <c r="H26" t="s">
        <v>140</v>
      </c>
      <c r="I26" s="2">
        <v>939600</v>
      </c>
    </row>
    <row r="27" spans="1:9" ht="15.75" x14ac:dyDescent="0.25">
      <c r="A27">
        <v>25</v>
      </c>
      <c r="B27" s="74" t="s">
        <v>152</v>
      </c>
      <c r="C27" s="2">
        <v>11600</v>
      </c>
      <c r="D27" s="2">
        <f t="shared" si="0"/>
        <v>104400</v>
      </c>
      <c r="E27" t="s">
        <v>161</v>
      </c>
      <c r="F27" t="s">
        <v>349</v>
      </c>
      <c r="H27" s="74" t="s">
        <v>350</v>
      </c>
      <c r="I27" s="2">
        <v>939600</v>
      </c>
    </row>
    <row r="28" spans="1:9" ht="15.75" x14ac:dyDescent="0.25">
      <c r="A28">
        <v>26</v>
      </c>
      <c r="B28" s="74" t="s">
        <v>153</v>
      </c>
      <c r="C28" s="2">
        <v>23200</v>
      </c>
      <c r="D28" s="2">
        <f t="shared" si="0"/>
        <v>208800</v>
      </c>
      <c r="E28" t="s">
        <v>162</v>
      </c>
      <c r="F28" t="s">
        <v>349</v>
      </c>
      <c r="H28" t="s">
        <v>133</v>
      </c>
      <c r="I28" s="2">
        <v>1044000</v>
      </c>
    </row>
    <row r="29" spans="1:9" ht="15.75" x14ac:dyDescent="0.25">
      <c r="A29">
        <v>27</v>
      </c>
      <c r="B29" s="74" t="s">
        <v>154</v>
      </c>
      <c r="C29" s="2">
        <v>17400</v>
      </c>
      <c r="D29" s="2">
        <f t="shared" si="0"/>
        <v>156600</v>
      </c>
      <c r="E29" t="s">
        <v>163</v>
      </c>
      <c r="F29" t="s">
        <v>349</v>
      </c>
      <c r="H29" t="s">
        <v>131</v>
      </c>
      <c r="I29" s="2">
        <v>1566000</v>
      </c>
    </row>
    <row r="30" spans="1:9" ht="15.75" x14ac:dyDescent="0.25">
      <c r="A30">
        <v>28</v>
      </c>
      <c r="B30" s="74" t="s">
        <v>350</v>
      </c>
      <c r="C30" s="2">
        <v>104400</v>
      </c>
      <c r="D30" s="2">
        <f t="shared" si="0"/>
        <v>939600</v>
      </c>
      <c r="E30" t="s">
        <v>351</v>
      </c>
      <c r="F30" t="s">
        <v>349</v>
      </c>
      <c r="H30" t="s">
        <v>132</v>
      </c>
      <c r="I30" s="2">
        <v>1566000</v>
      </c>
    </row>
    <row r="31" spans="1:9" ht="15.75" x14ac:dyDescent="0.25">
      <c r="A31">
        <v>29</v>
      </c>
      <c r="B31" s="74" t="s">
        <v>155</v>
      </c>
      <c r="C31" s="2"/>
      <c r="D31" s="2">
        <v>1879200</v>
      </c>
      <c r="E31" t="s">
        <v>352</v>
      </c>
      <c r="F31" t="s">
        <v>349</v>
      </c>
      <c r="H31" s="74" t="s">
        <v>155</v>
      </c>
      <c r="I31" s="2">
        <v>1879200</v>
      </c>
    </row>
    <row r="32" spans="1:9" x14ac:dyDescent="0.25">
      <c r="C32" s="2"/>
      <c r="D32" s="75">
        <f>SUM(D3:D31)</f>
        <v>16160400</v>
      </c>
      <c r="H32" t="s">
        <v>129</v>
      </c>
      <c r="I32" s="2">
        <v>2088000</v>
      </c>
    </row>
    <row r="33" spans="1:9" ht="15.75" x14ac:dyDescent="0.25">
      <c r="B33" s="74"/>
      <c r="C33" s="2"/>
      <c r="D33" s="2"/>
      <c r="I33" s="2">
        <f>SUM(I2:I32)</f>
        <v>17308800</v>
      </c>
    </row>
    <row r="34" spans="1:9" ht="15.75" x14ac:dyDescent="0.25">
      <c r="B34" s="74"/>
      <c r="C34" s="2"/>
      <c r="D34" s="2"/>
    </row>
    <row r="35" spans="1:9" x14ac:dyDescent="0.25">
      <c r="A35">
        <v>30</v>
      </c>
      <c r="B35" s="6" t="s">
        <v>171</v>
      </c>
      <c r="C35" s="2">
        <v>69600</v>
      </c>
      <c r="D35" s="2">
        <f>C35*9</f>
        <v>626400</v>
      </c>
      <c r="E35" t="s">
        <v>172</v>
      </c>
      <c r="F35" t="s">
        <v>349</v>
      </c>
    </row>
    <row r="36" spans="1:9" x14ac:dyDescent="0.25">
      <c r="A36">
        <v>31</v>
      </c>
      <c r="B36" s="6" t="s">
        <v>173</v>
      </c>
      <c r="C36" s="2">
        <v>58000</v>
      </c>
      <c r="D36" s="2">
        <f>C36*9</f>
        <v>522000</v>
      </c>
      <c r="E36" t="s">
        <v>174</v>
      </c>
      <c r="F36" t="s">
        <v>349</v>
      </c>
    </row>
    <row r="37" spans="1:9" x14ac:dyDescent="0.25">
      <c r="C37" s="2"/>
      <c r="D37" s="75">
        <f>SUM(D35:D36)</f>
        <v>1148400</v>
      </c>
    </row>
    <row r="81" spans="6:7" x14ac:dyDescent="0.25">
      <c r="F81" s="137" t="s">
        <v>397</v>
      </c>
      <c r="G81" s="137" t="s">
        <v>391</v>
      </c>
    </row>
    <row r="82" spans="6:7" x14ac:dyDescent="0.25">
      <c r="F82" s="12" t="s">
        <v>398</v>
      </c>
      <c r="G82" s="142">
        <v>13181003.039999999</v>
      </c>
    </row>
    <row r="83" spans="6:7" x14ac:dyDescent="0.25">
      <c r="F83" s="12" t="s">
        <v>399</v>
      </c>
      <c r="G83" s="4">
        <v>13242277.75</v>
      </c>
    </row>
    <row r="84" spans="6:7" x14ac:dyDescent="0.25">
      <c r="F84" s="12" t="s">
        <v>400</v>
      </c>
      <c r="G84" s="4">
        <v>11480326.689999999</v>
      </c>
    </row>
    <row r="85" spans="6:7" x14ac:dyDescent="0.25">
      <c r="F85" s="12" t="s">
        <v>401</v>
      </c>
      <c r="G85" s="4">
        <v>13202883.74</v>
      </c>
    </row>
    <row r="86" spans="6:7" x14ac:dyDescent="0.25">
      <c r="F86" s="12" t="s">
        <v>402</v>
      </c>
      <c r="G86" s="4">
        <v>21630615.449999999</v>
      </c>
    </row>
    <row r="87" spans="6:7" x14ac:dyDescent="0.25">
      <c r="F87" s="12" t="s">
        <v>403</v>
      </c>
      <c r="G87" s="4">
        <v>10678500.960000001</v>
      </c>
    </row>
    <row r="88" spans="6:7" x14ac:dyDescent="0.25">
      <c r="F88" s="12" t="s">
        <v>404</v>
      </c>
      <c r="G88" s="4">
        <v>11803161.699999999</v>
      </c>
    </row>
    <row r="89" spans="6:7" x14ac:dyDescent="0.25">
      <c r="F89" s="12" t="s">
        <v>405</v>
      </c>
      <c r="G89" s="4">
        <v>10571114.5</v>
      </c>
    </row>
    <row r="90" spans="6:7" x14ac:dyDescent="0.25">
      <c r="F90" s="138" t="s">
        <v>406</v>
      </c>
      <c r="G90" s="139">
        <v>13681359.849999998</v>
      </c>
    </row>
    <row r="91" spans="6:7" x14ac:dyDescent="0.25">
      <c r="F91" s="138" t="s">
        <v>407</v>
      </c>
      <c r="G91" s="139">
        <v>27085490.870000001</v>
      </c>
    </row>
    <row r="92" spans="6:7" x14ac:dyDescent="0.25">
      <c r="F92" s="138" t="s">
        <v>408</v>
      </c>
      <c r="G92" s="139">
        <v>25105094.239999998</v>
      </c>
    </row>
    <row r="93" spans="6:7" x14ac:dyDescent="0.25">
      <c r="F93" s="138" t="s">
        <v>409</v>
      </c>
      <c r="G93" s="139">
        <v>17308800</v>
      </c>
    </row>
    <row r="94" spans="6:7" x14ac:dyDescent="0.25">
      <c r="F94" s="140" t="s">
        <v>387</v>
      </c>
      <c r="G94" s="141">
        <f>SUM(G82:G93)</f>
        <v>188970628.78999999</v>
      </c>
    </row>
  </sheetData>
  <autoFilter ref="A2:F31" xr:uid="{F86DD01D-78D8-473A-90F4-DE768552B872}"/>
  <sortState xmlns:xlrd2="http://schemas.microsoft.com/office/spreadsheetml/2017/richdata2" ref="H2:I33">
    <sortCondition ref="I33"/>
  </sortState>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1311-380B-4C5B-B750-8ADCB97D6535}">
  <dimension ref="A1:T153"/>
  <sheetViews>
    <sheetView topLeftCell="H145" zoomScale="120" zoomScaleNormal="120" workbookViewId="0">
      <selection activeCell="L158" sqref="L158"/>
    </sheetView>
  </sheetViews>
  <sheetFormatPr baseColWidth="10" defaultRowHeight="15" x14ac:dyDescent="0.25"/>
  <cols>
    <col min="1" max="1" width="33.7109375" customWidth="1"/>
    <col min="2" max="2" width="17.7109375" style="52" customWidth="1"/>
    <col min="3" max="3" width="37.140625" customWidth="1"/>
    <col min="4" max="4" width="34" customWidth="1"/>
    <col min="5" max="5" width="34.7109375" customWidth="1"/>
    <col min="6" max="6" width="7" customWidth="1"/>
    <col min="7" max="7" width="38.140625" customWidth="1"/>
    <col min="9" max="9" width="14.28515625" customWidth="1"/>
    <col min="10" max="10" width="12.85546875" customWidth="1"/>
    <col min="12" max="12" width="13.85546875" customWidth="1"/>
    <col min="14" max="14" width="12.28515625" bestFit="1" customWidth="1"/>
    <col min="15" max="15" width="13.28515625" customWidth="1"/>
    <col min="17" max="17" width="12.5703125" customWidth="1"/>
    <col min="18" max="18" width="13.28515625" customWidth="1"/>
    <col min="19" max="19" width="13.5703125" customWidth="1"/>
  </cols>
  <sheetData>
    <row r="1" spans="1:8" x14ac:dyDescent="0.25">
      <c r="A1" t="s">
        <v>104</v>
      </c>
    </row>
    <row r="4" spans="1:8" ht="16.5" thickBot="1" x14ac:dyDescent="0.3">
      <c r="A4" s="14" t="s">
        <v>105</v>
      </c>
      <c r="B4" s="60"/>
      <c r="C4" s="15" t="s">
        <v>1</v>
      </c>
      <c r="D4" s="15" t="s">
        <v>4</v>
      </c>
      <c r="E4" s="16" t="s">
        <v>2</v>
      </c>
      <c r="F4" s="132" t="s">
        <v>20</v>
      </c>
      <c r="G4" s="132"/>
    </row>
    <row r="5" spans="1:8" ht="15" customHeight="1" x14ac:dyDescent="0.25">
      <c r="A5" s="120">
        <v>2014</v>
      </c>
      <c r="B5" s="115">
        <v>956</v>
      </c>
      <c r="C5" s="115" t="s">
        <v>3</v>
      </c>
      <c r="D5" s="24" t="s">
        <v>5</v>
      </c>
      <c r="E5" s="30">
        <v>549470.56000000006</v>
      </c>
      <c r="F5" s="61"/>
      <c r="G5" s="62"/>
      <c r="H5" t="s">
        <v>17</v>
      </c>
    </row>
    <row r="6" spans="1:8" x14ac:dyDescent="0.25">
      <c r="A6" s="123"/>
      <c r="B6" s="102"/>
      <c r="C6" s="102"/>
      <c r="D6" s="7" t="s">
        <v>6</v>
      </c>
      <c r="E6" s="8">
        <v>549604.4</v>
      </c>
      <c r="F6" s="32"/>
      <c r="G6" s="63"/>
    </row>
    <row r="7" spans="1:8" ht="30" x14ac:dyDescent="0.25">
      <c r="A7" s="123"/>
      <c r="B7" s="102"/>
      <c r="C7" s="102"/>
      <c r="D7" s="7" t="s">
        <v>7</v>
      </c>
      <c r="E7" s="8">
        <v>554432.19999999995</v>
      </c>
      <c r="F7" s="32"/>
      <c r="G7" s="53" t="s">
        <v>10</v>
      </c>
    </row>
    <row r="8" spans="1:8" ht="30" x14ac:dyDescent="0.25">
      <c r="A8" s="123"/>
      <c r="B8" s="102"/>
      <c r="C8" s="102"/>
      <c r="D8" s="7" t="s">
        <v>8</v>
      </c>
      <c r="E8" s="8">
        <v>562749.4</v>
      </c>
      <c r="F8" s="32"/>
      <c r="G8" s="63"/>
    </row>
    <row r="9" spans="1:8" ht="15.75" thickBot="1" x14ac:dyDescent="0.3">
      <c r="A9" s="121"/>
      <c r="B9" s="131"/>
      <c r="C9" s="131"/>
      <c r="D9" s="23" t="s">
        <v>9</v>
      </c>
      <c r="E9" s="31">
        <v>564040</v>
      </c>
      <c r="F9" s="64"/>
      <c r="G9" s="65"/>
    </row>
    <row r="10" spans="1:8" x14ac:dyDescent="0.25">
      <c r="A10" s="119">
        <v>2015</v>
      </c>
      <c r="B10" s="115">
        <v>957</v>
      </c>
      <c r="C10" s="104" t="s">
        <v>12</v>
      </c>
      <c r="D10" s="19" t="s">
        <v>5</v>
      </c>
      <c r="E10" s="20">
        <v>550217.57999999996</v>
      </c>
      <c r="F10" s="25"/>
      <c r="G10" s="26"/>
    </row>
    <row r="11" spans="1:8" ht="30" x14ac:dyDescent="0.25">
      <c r="A11" s="124"/>
      <c r="B11" s="102"/>
      <c r="C11" s="103"/>
      <c r="D11" s="11" t="s">
        <v>13</v>
      </c>
      <c r="E11" s="4">
        <v>559845</v>
      </c>
      <c r="F11" s="12"/>
      <c r="G11" s="66" t="s">
        <v>15</v>
      </c>
    </row>
    <row r="12" spans="1:8" x14ac:dyDescent="0.25">
      <c r="A12" s="124"/>
      <c r="B12" s="102"/>
      <c r="C12" s="103"/>
      <c r="D12" s="11" t="s">
        <v>14</v>
      </c>
      <c r="E12" s="4">
        <v>504616.53</v>
      </c>
      <c r="F12" s="12"/>
      <c r="G12" s="27"/>
    </row>
    <row r="13" spans="1:8" x14ac:dyDescent="0.25">
      <c r="A13" s="124"/>
      <c r="B13" s="102">
        <v>1200</v>
      </c>
      <c r="C13" s="103" t="s">
        <v>16</v>
      </c>
      <c r="D13" s="3" t="s">
        <v>5</v>
      </c>
      <c r="E13" s="4">
        <v>173040</v>
      </c>
      <c r="F13" s="12"/>
      <c r="G13" s="133" t="s">
        <v>11</v>
      </c>
    </row>
    <row r="14" spans="1:8" x14ac:dyDescent="0.25">
      <c r="A14" s="124"/>
      <c r="B14" s="102"/>
      <c r="C14" s="103"/>
      <c r="D14" s="3" t="s">
        <v>14</v>
      </c>
      <c r="E14" s="4">
        <v>175044</v>
      </c>
      <c r="F14" s="12"/>
      <c r="G14" s="133"/>
    </row>
    <row r="15" spans="1:8" ht="30.75" thickBot="1" x14ac:dyDescent="0.3">
      <c r="A15" s="125"/>
      <c r="B15" s="67">
        <v>291</v>
      </c>
      <c r="C15" s="23" t="s">
        <v>18</v>
      </c>
      <c r="D15" s="21" t="s">
        <v>19</v>
      </c>
      <c r="E15" s="22">
        <v>109125</v>
      </c>
      <c r="F15" s="108"/>
      <c r="G15" s="130"/>
    </row>
    <row r="16" spans="1:8" ht="60" x14ac:dyDescent="0.25">
      <c r="A16" s="120">
        <v>2016</v>
      </c>
      <c r="B16" s="50">
        <v>291</v>
      </c>
      <c r="C16" s="24" t="s">
        <v>21</v>
      </c>
      <c r="D16" s="24" t="s">
        <v>26</v>
      </c>
      <c r="E16" s="30">
        <v>114700.56</v>
      </c>
      <c r="F16" s="104" t="s">
        <v>25</v>
      </c>
      <c r="G16" s="105"/>
    </row>
    <row r="17" spans="1:7" ht="75" x14ac:dyDescent="0.25">
      <c r="A17" s="123"/>
      <c r="B17" s="51">
        <v>957</v>
      </c>
      <c r="C17" s="7" t="s">
        <v>22</v>
      </c>
      <c r="D17" s="7" t="s">
        <v>27</v>
      </c>
      <c r="E17" s="8">
        <v>569424.56999999995</v>
      </c>
      <c r="F17" s="103" t="s">
        <v>25</v>
      </c>
      <c r="G17" s="107"/>
    </row>
    <row r="18" spans="1:7" ht="60" x14ac:dyDescent="0.25">
      <c r="A18" s="123"/>
      <c r="B18" s="54">
        <v>600</v>
      </c>
      <c r="C18" s="7" t="s">
        <v>23</v>
      </c>
      <c r="D18" s="7" t="s">
        <v>28</v>
      </c>
      <c r="E18" s="8">
        <v>90840</v>
      </c>
      <c r="F18" s="103" t="s">
        <v>25</v>
      </c>
      <c r="G18" s="107"/>
    </row>
    <row r="19" spans="1:7" ht="60" x14ac:dyDescent="0.25">
      <c r="A19" s="123"/>
      <c r="B19" s="51">
        <v>720</v>
      </c>
      <c r="C19" s="7" t="s">
        <v>24</v>
      </c>
      <c r="D19" s="7" t="s">
        <v>29</v>
      </c>
      <c r="E19" s="8">
        <v>109008</v>
      </c>
      <c r="F19" s="103" t="s">
        <v>25</v>
      </c>
      <c r="G19" s="107"/>
    </row>
    <row r="20" spans="1:7" ht="60" x14ac:dyDescent="0.25">
      <c r="A20" s="123"/>
      <c r="B20" s="51">
        <v>291</v>
      </c>
      <c r="C20" s="3" t="s">
        <v>30</v>
      </c>
      <c r="D20" s="3" t="s">
        <v>34</v>
      </c>
      <c r="E20" s="4">
        <v>106506</v>
      </c>
      <c r="F20" s="102" t="s">
        <v>35</v>
      </c>
      <c r="G20" s="114"/>
    </row>
    <row r="21" spans="1:7" ht="75" x14ac:dyDescent="0.25">
      <c r="A21" s="123"/>
      <c r="B21" s="51">
        <v>957</v>
      </c>
      <c r="C21" s="3" t="s">
        <v>31</v>
      </c>
      <c r="D21" s="13" t="s">
        <v>36</v>
      </c>
      <c r="E21" s="4">
        <v>569424.56999999995</v>
      </c>
      <c r="F21" s="102" t="s">
        <v>35</v>
      </c>
      <c r="G21" s="114"/>
    </row>
    <row r="22" spans="1:7" ht="60" x14ac:dyDescent="0.25">
      <c r="A22" s="123"/>
      <c r="B22" s="54">
        <v>1200</v>
      </c>
      <c r="C22" s="3" t="s">
        <v>32</v>
      </c>
      <c r="D22" s="13" t="s">
        <v>29</v>
      </c>
      <c r="E22" s="4">
        <v>181680</v>
      </c>
      <c r="F22" s="102" t="s">
        <v>35</v>
      </c>
      <c r="G22" s="114"/>
    </row>
    <row r="23" spans="1:7" ht="60.75" thickBot="1" x14ac:dyDescent="0.3">
      <c r="A23" s="121"/>
      <c r="B23" s="49">
        <v>720</v>
      </c>
      <c r="C23" s="18" t="s">
        <v>33</v>
      </c>
      <c r="D23" s="36" t="s">
        <v>29</v>
      </c>
      <c r="E23" s="22">
        <v>109008</v>
      </c>
      <c r="F23" s="131" t="s">
        <v>35</v>
      </c>
      <c r="G23" s="134"/>
    </row>
    <row r="24" spans="1:7" ht="60" x14ac:dyDescent="0.25">
      <c r="A24" s="120">
        <v>2017</v>
      </c>
      <c r="B24" s="50">
        <v>291</v>
      </c>
      <c r="C24" s="33" t="s">
        <v>37</v>
      </c>
      <c r="D24" s="37" t="s">
        <v>41</v>
      </c>
      <c r="E24" s="38">
        <v>130368</v>
      </c>
      <c r="F24" s="104" t="s">
        <v>42</v>
      </c>
      <c r="G24" s="105"/>
    </row>
    <row r="25" spans="1:7" ht="75" x14ac:dyDescent="0.25">
      <c r="A25" s="123"/>
      <c r="B25" s="51">
        <v>900</v>
      </c>
      <c r="C25" s="13" t="s">
        <v>38</v>
      </c>
      <c r="D25" s="39" t="s">
        <v>41</v>
      </c>
      <c r="E25" s="40">
        <v>585000</v>
      </c>
      <c r="F25" s="103" t="s">
        <v>42</v>
      </c>
      <c r="G25" s="107"/>
    </row>
    <row r="26" spans="1:7" ht="75" x14ac:dyDescent="0.25">
      <c r="A26" s="123"/>
      <c r="B26" s="51">
        <v>1200</v>
      </c>
      <c r="C26" s="13" t="s">
        <v>39</v>
      </c>
      <c r="D26" s="39" t="s">
        <v>41</v>
      </c>
      <c r="E26" s="40">
        <v>206400</v>
      </c>
      <c r="F26" s="103" t="s">
        <v>42</v>
      </c>
      <c r="G26" s="107"/>
    </row>
    <row r="27" spans="1:7" ht="60" x14ac:dyDescent="0.25">
      <c r="A27" s="123"/>
      <c r="B27" s="51">
        <v>720</v>
      </c>
      <c r="C27" s="13" t="s">
        <v>40</v>
      </c>
      <c r="D27" s="39" t="s">
        <v>41</v>
      </c>
      <c r="E27" s="40">
        <v>123840</v>
      </c>
      <c r="F27" s="103" t="s">
        <v>42</v>
      </c>
      <c r="G27" s="107"/>
    </row>
    <row r="28" spans="1:7" ht="60" x14ac:dyDescent="0.25">
      <c r="A28" s="123"/>
      <c r="B28" s="51">
        <v>291</v>
      </c>
      <c r="C28" s="13" t="s">
        <v>37</v>
      </c>
      <c r="D28" s="10" t="s">
        <v>106</v>
      </c>
      <c r="E28" s="40">
        <v>108252</v>
      </c>
      <c r="F28" s="103" t="s">
        <v>42</v>
      </c>
      <c r="G28" s="107"/>
    </row>
    <row r="29" spans="1:7" ht="75" x14ac:dyDescent="0.25">
      <c r="A29" s="123"/>
      <c r="B29" s="51">
        <v>900</v>
      </c>
      <c r="C29" s="13" t="s">
        <v>38</v>
      </c>
      <c r="D29" s="39" t="s">
        <v>41</v>
      </c>
      <c r="E29" s="40">
        <v>585000</v>
      </c>
      <c r="F29" s="103" t="s">
        <v>42</v>
      </c>
      <c r="G29" s="107"/>
    </row>
    <row r="30" spans="1:7" ht="75" x14ac:dyDescent="0.25">
      <c r="A30" s="123"/>
      <c r="B30" s="51">
        <v>1200</v>
      </c>
      <c r="C30" s="13" t="s">
        <v>39</v>
      </c>
      <c r="D30" s="39" t="s">
        <v>41</v>
      </c>
      <c r="E30" s="40">
        <v>206400</v>
      </c>
      <c r="F30" s="103" t="s">
        <v>42</v>
      </c>
      <c r="G30" s="107"/>
    </row>
    <row r="31" spans="1:7" ht="60" x14ac:dyDescent="0.25">
      <c r="A31" s="123"/>
      <c r="B31" s="51">
        <v>720</v>
      </c>
      <c r="C31" s="13" t="s">
        <v>40</v>
      </c>
      <c r="D31" s="39" t="s">
        <v>41</v>
      </c>
      <c r="E31" s="40">
        <v>123840</v>
      </c>
      <c r="F31" s="103" t="s">
        <v>42</v>
      </c>
      <c r="G31" s="107"/>
    </row>
    <row r="32" spans="1:7" ht="60" x14ac:dyDescent="0.25">
      <c r="A32" s="123"/>
      <c r="B32" s="51">
        <v>291</v>
      </c>
      <c r="C32" s="13" t="s">
        <v>37</v>
      </c>
      <c r="D32" s="10" t="s">
        <v>106</v>
      </c>
      <c r="E32" s="40">
        <v>108252</v>
      </c>
      <c r="F32" s="103" t="s">
        <v>42</v>
      </c>
      <c r="G32" s="107"/>
    </row>
    <row r="33" spans="1:7" ht="75" x14ac:dyDescent="0.25">
      <c r="A33" s="123"/>
      <c r="B33" s="51">
        <v>900</v>
      </c>
      <c r="C33" s="13" t="s">
        <v>38</v>
      </c>
      <c r="D33" s="39" t="s">
        <v>41</v>
      </c>
      <c r="E33" s="40">
        <v>585000</v>
      </c>
      <c r="F33" s="103" t="s">
        <v>42</v>
      </c>
      <c r="G33" s="107"/>
    </row>
    <row r="34" spans="1:7" ht="75" x14ac:dyDescent="0.25">
      <c r="A34" s="123"/>
      <c r="B34" s="51">
        <v>1200</v>
      </c>
      <c r="C34" s="13" t="s">
        <v>39</v>
      </c>
      <c r="D34" s="39" t="s">
        <v>41</v>
      </c>
      <c r="E34" s="40">
        <v>206400</v>
      </c>
      <c r="F34" s="103" t="s">
        <v>42</v>
      </c>
      <c r="G34" s="107"/>
    </row>
    <row r="35" spans="1:7" ht="60" x14ac:dyDescent="0.25">
      <c r="A35" s="123"/>
      <c r="B35" s="51">
        <v>720</v>
      </c>
      <c r="C35" s="13" t="s">
        <v>40</v>
      </c>
      <c r="D35" s="39" t="s">
        <v>41</v>
      </c>
      <c r="E35" s="40">
        <v>123840</v>
      </c>
      <c r="F35" s="103" t="s">
        <v>42</v>
      </c>
      <c r="G35" s="107"/>
    </row>
    <row r="36" spans="1:7" ht="60" x14ac:dyDescent="0.25">
      <c r="A36" s="123"/>
      <c r="B36" s="51">
        <v>291</v>
      </c>
      <c r="C36" s="13" t="s">
        <v>37</v>
      </c>
      <c r="D36" s="10" t="s">
        <v>106</v>
      </c>
      <c r="E36" s="40">
        <v>108252</v>
      </c>
      <c r="F36" s="103" t="s">
        <v>42</v>
      </c>
      <c r="G36" s="107"/>
    </row>
    <row r="37" spans="1:7" ht="75" x14ac:dyDescent="0.25">
      <c r="A37" s="123"/>
      <c r="B37" s="51">
        <v>900</v>
      </c>
      <c r="C37" s="13" t="s">
        <v>38</v>
      </c>
      <c r="D37" s="39" t="s">
        <v>41</v>
      </c>
      <c r="E37" s="40">
        <v>585000</v>
      </c>
      <c r="F37" s="103" t="s">
        <v>42</v>
      </c>
      <c r="G37" s="107"/>
    </row>
    <row r="38" spans="1:7" ht="75" x14ac:dyDescent="0.25">
      <c r="A38" s="123"/>
      <c r="B38" s="51">
        <v>1200</v>
      </c>
      <c r="C38" s="13" t="s">
        <v>39</v>
      </c>
      <c r="D38" s="39" t="s">
        <v>41</v>
      </c>
      <c r="E38" s="40">
        <v>213600</v>
      </c>
      <c r="F38" s="103" t="s">
        <v>42</v>
      </c>
      <c r="G38" s="107"/>
    </row>
    <row r="39" spans="1:7" ht="60.75" thickBot="1" x14ac:dyDescent="0.3">
      <c r="A39" s="121"/>
      <c r="B39" s="49">
        <v>720</v>
      </c>
      <c r="C39" s="36" t="s">
        <v>40</v>
      </c>
      <c r="D39" s="41" t="s">
        <v>41</v>
      </c>
      <c r="E39" s="42">
        <v>128160</v>
      </c>
      <c r="F39" s="109" t="s">
        <v>42</v>
      </c>
      <c r="G39" s="122"/>
    </row>
    <row r="40" spans="1:7" ht="60" x14ac:dyDescent="0.25">
      <c r="A40" s="120">
        <v>2018</v>
      </c>
      <c r="B40" s="50">
        <v>291</v>
      </c>
      <c r="C40" s="24" t="s">
        <v>43</v>
      </c>
      <c r="D40" s="24" t="s">
        <v>47</v>
      </c>
      <c r="E40" s="30">
        <v>123093</v>
      </c>
      <c r="F40" s="104"/>
      <c r="G40" s="105"/>
    </row>
    <row r="41" spans="1:7" ht="60" x14ac:dyDescent="0.25">
      <c r="A41" s="123"/>
      <c r="B41" s="51">
        <v>1200</v>
      </c>
      <c r="C41" s="7" t="s">
        <v>44</v>
      </c>
      <c r="D41" s="7" t="s">
        <v>47</v>
      </c>
      <c r="E41" s="43">
        <v>220800</v>
      </c>
      <c r="F41" s="103"/>
      <c r="G41" s="107"/>
    </row>
    <row r="42" spans="1:7" ht="60" x14ac:dyDescent="0.25">
      <c r="A42" s="123"/>
      <c r="B42" s="51">
        <v>900</v>
      </c>
      <c r="C42" s="7" t="s">
        <v>45</v>
      </c>
      <c r="D42" s="7" t="s">
        <v>47</v>
      </c>
      <c r="E42" s="8">
        <v>628200</v>
      </c>
      <c r="F42" s="103"/>
      <c r="G42" s="107"/>
    </row>
    <row r="43" spans="1:7" ht="60" x14ac:dyDescent="0.25">
      <c r="A43" s="123"/>
      <c r="B43" s="51">
        <v>720</v>
      </c>
      <c r="C43" s="7" t="s">
        <v>46</v>
      </c>
      <c r="D43" s="7" t="s">
        <v>47</v>
      </c>
      <c r="E43" s="8">
        <v>132480</v>
      </c>
      <c r="F43" s="103"/>
      <c r="G43" s="107"/>
    </row>
    <row r="44" spans="1:7" ht="60" x14ac:dyDescent="0.25">
      <c r="A44" s="123"/>
      <c r="B44" s="51">
        <v>291</v>
      </c>
      <c r="C44" s="7" t="s">
        <v>48</v>
      </c>
      <c r="D44" s="7" t="s">
        <v>47</v>
      </c>
      <c r="E44" s="59">
        <v>123093</v>
      </c>
      <c r="F44" s="103"/>
      <c r="G44" s="107"/>
    </row>
    <row r="45" spans="1:7" ht="60" x14ac:dyDescent="0.25">
      <c r="A45" s="123"/>
      <c r="B45" s="51">
        <v>900</v>
      </c>
      <c r="C45" s="7" t="s">
        <v>49</v>
      </c>
      <c r="D45" s="7" t="s">
        <v>47</v>
      </c>
      <c r="E45" s="8">
        <v>628200</v>
      </c>
      <c r="F45" s="103"/>
      <c r="G45" s="107"/>
    </row>
    <row r="46" spans="1:7" ht="60" x14ac:dyDescent="0.25">
      <c r="A46" s="123"/>
      <c r="B46" s="51">
        <v>1200</v>
      </c>
      <c r="C46" s="7" t="s">
        <v>50</v>
      </c>
      <c r="D46" s="7" t="s">
        <v>47</v>
      </c>
      <c r="E46" s="8">
        <v>220800</v>
      </c>
      <c r="F46" s="103"/>
      <c r="G46" s="107"/>
    </row>
    <row r="47" spans="1:7" ht="60" x14ac:dyDescent="0.25">
      <c r="A47" s="123"/>
      <c r="B47" s="51">
        <v>720</v>
      </c>
      <c r="C47" s="7" t="s">
        <v>51</v>
      </c>
      <c r="D47" s="7" t="s">
        <v>47</v>
      </c>
      <c r="E47" s="8">
        <v>132480</v>
      </c>
      <c r="F47" s="103"/>
      <c r="G47" s="107"/>
    </row>
    <row r="48" spans="1:7" ht="60" x14ac:dyDescent="0.25">
      <c r="A48" s="123"/>
      <c r="B48" s="51">
        <v>291</v>
      </c>
      <c r="C48" s="7" t="s">
        <v>48</v>
      </c>
      <c r="D48" s="7" t="s">
        <v>47</v>
      </c>
      <c r="E48" s="59">
        <v>123093</v>
      </c>
      <c r="F48" s="103"/>
      <c r="G48" s="107"/>
    </row>
    <row r="49" spans="1:7" ht="60" x14ac:dyDescent="0.25">
      <c r="A49" s="123"/>
      <c r="B49" s="51">
        <v>900</v>
      </c>
      <c r="C49" s="7" t="s">
        <v>49</v>
      </c>
      <c r="D49" s="7" t="s">
        <v>47</v>
      </c>
      <c r="E49" s="8">
        <v>628200</v>
      </c>
      <c r="F49" s="103"/>
      <c r="G49" s="107"/>
    </row>
    <row r="50" spans="1:7" ht="60" x14ac:dyDescent="0.25">
      <c r="A50" s="123"/>
      <c r="B50" s="51">
        <v>1200</v>
      </c>
      <c r="C50" s="7" t="s">
        <v>50</v>
      </c>
      <c r="D50" s="7" t="s">
        <v>47</v>
      </c>
      <c r="E50" s="8">
        <v>220800</v>
      </c>
      <c r="F50" s="103"/>
      <c r="G50" s="107"/>
    </row>
    <row r="51" spans="1:7" ht="60" x14ac:dyDescent="0.25">
      <c r="A51" s="123"/>
      <c r="B51" s="51">
        <v>720</v>
      </c>
      <c r="C51" s="7" t="s">
        <v>51</v>
      </c>
      <c r="D51" s="7" t="s">
        <v>47</v>
      </c>
      <c r="E51" s="8">
        <v>132480</v>
      </c>
      <c r="F51" s="103"/>
      <c r="G51" s="107"/>
    </row>
    <row r="52" spans="1:7" ht="60" x14ac:dyDescent="0.25">
      <c r="A52" s="123"/>
      <c r="B52" s="51">
        <v>291</v>
      </c>
      <c r="C52" s="7" t="s">
        <v>52</v>
      </c>
      <c r="D52" s="7" t="s">
        <v>47</v>
      </c>
      <c r="E52" s="8">
        <v>123093</v>
      </c>
      <c r="F52" s="103"/>
      <c r="G52" s="107"/>
    </row>
    <row r="53" spans="1:7" ht="60" x14ac:dyDescent="0.25">
      <c r="A53" s="123"/>
      <c r="B53" s="51">
        <v>900</v>
      </c>
      <c r="C53" s="7" t="s">
        <v>53</v>
      </c>
      <c r="D53" s="7" t="s">
        <v>47</v>
      </c>
      <c r="E53" s="8">
        <v>628200</v>
      </c>
      <c r="F53" s="103"/>
      <c r="G53" s="107"/>
    </row>
    <row r="54" spans="1:7" ht="60.75" thickBot="1" x14ac:dyDescent="0.3">
      <c r="A54" s="121"/>
      <c r="B54" s="49">
        <v>1200</v>
      </c>
      <c r="C54" s="23" t="s">
        <v>54</v>
      </c>
      <c r="D54" s="23" t="s">
        <v>47</v>
      </c>
      <c r="E54" s="31">
        <v>220800</v>
      </c>
      <c r="F54" s="109"/>
      <c r="G54" s="122"/>
    </row>
    <row r="55" spans="1:7" ht="60" x14ac:dyDescent="0.25">
      <c r="A55" s="120">
        <v>2019</v>
      </c>
      <c r="B55" s="50">
        <v>291</v>
      </c>
      <c r="C55" s="24" t="s">
        <v>43</v>
      </c>
      <c r="D55" s="24" t="s">
        <v>55</v>
      </c>
      <c r="E55" s="30">
        <v>122802</v>
      </c>
      <c r="F55" s="104"/>
      <c r="G55" s="105"/>
    </row>
    <row r="56" spans="1:7" ht="60" x14ac:dyDescent="0.25">
      <c r="A56" s="123"/>
      <c r="B56" s="51">
        <v>1200</v>
      </c>
      <c r="C56" s="7" t="s">
        <v>44</v>
      </c>
      <c r="D56" s="7" t="s">
        <v>55</v>
      </c>
      <c r="E56" s="43">
        <v>234000</v>
      </c>
      <c r="F56" s="103"/>
      <c r="G56" s="107"/>
    </row>
    <row r="57" spans="1:7" ht="60" x14ac:dyDescent="0.25">
      <c r="A57" s="123"/>
      <c r="B57" s="51">
        <v>900</v>
      </c>
      <c r="C57" s="7" t="s">
        <v>45</v>
      </c>
      <c r="D57" s="7" t="s">
        <v>55</v>
      </c>
      <c r="E57" s="8">
        <v>626400</v>
      </c>
      <c r="F57" s="103"/>
      <c r="G57" s="107"/>
    </row>
    <row r="58" spans="1:7" ht="60" x14ac:dyDescent="0.25">
      <c r="A58" s="123"/>
      <c r="B58" s="51">
        <v>720</v>
      </c>
      <c r="C58" s="7" t="s">
        <v>46</v>
      </c>
      <c r="D58" s="7" t="s">
        <v>55</v>
      </c>
      <c r="E58" s="8">
        <v>140400</v>
      </c>
      <c r="F58" s="103"/>
      <c r="G58" s="107"/>
    </row>
    <row r="59" spans="1:7" ht="60" x14ac:dyDescent="0.25">
      <c r="A59" s="123"/>
      <c r="B59" s="51">
        <v>291</v>
      </c>
      <c r="C59" s="7" t="s">
        <v>43</v>
      </c>
      <c r="D59" s="7" t="s">
        <v>55</v>
      </c>
      <c r="E59" s="8">
        <v>122802</v>
      </c>
      <c r="F59" s="103"/>
      <c r="G59" s="107"/>
    </row>
    <row r="60" spans="1:7" ht="60" x14ac:dyDescent="0.25">
      <c r="A60" s="123"/>
      <c r="B60" s="51">
        <v>1200</v>
      </c>
      <c r="C60" s="7" t="s">
        <v>44</v>
      </c>
      <c r="D60" s="7" t="s">
        <v>55</v>
      </c>
      <c r="E60" s="43">
        <v>234000</v>
      </c>
      <c r="F60" s="103"/>
      <c r="G60" s="107"/>
    </row>
    <row r="61" spans="1:7" ht="60" x14ac:dyDescent="0.25">
      <c r="A61" s="123"/>
      <c r="B61" s="51">
        <v>900</v>
      </c>
      <c r="C61" s="7" t="s">
        <v>45</v>
      </c>
      <c r="D61" s="7" t="s">
        <v>55</v>
      </c>
      <c r="E61" s="8">
        <v>626400</v>
      </c>
      <c r="F61" s="103"/>
      <c r="G61" s="107"/>
    </row>
    <row r="62" spans="1:7" ht="60" x14ac:dyDescent="0.25">
      <c r="A62" s="123"/>
      <c r="B62" s="51">
        <v>720</v>
      </c>
      <c r="C62" s="7" t="s">
        <v>46</v>
      </c>
      <c r="D62" s="7" t="s">
        <v>55</v>
      </c>
      <c r="E62" s="8">
        <v>140400</v>
      </c>
      <c r="F62" s="103"/>
      <c r="G62" s="107"/>
    </row>
    <row r="63" spans="1:7" ht="60" x14ac:dyDescent="0.25">
      <c r="A63" s="123"/>
      <c r="B63" s="51">
        <v>291</v>
      </c>
      <c r="C63" s="7" t="s">
        <v>43</v>
      </c>
      <c r="D63" s="7" t="s">
        <v>56</v>
      </c>
      <c r="E63" s="4">
        <v>124693.5</v>
      </c>
      <c r="F63" s="103"/>
      <c r="G63" s="107"/>
    </row>
    <row r="64" spans="1:7" ht="60" x14ac:dyDescent="0.25">
      <c r="A64" s="123"/>
      <c r="B64" s="51">
        <v>1200</v>
      </c>
      <c r="C64" s="7" t="s">
        <v>44</v>
      </c>
      <c r="D64" s="7" t="s">
        <v>56</v>
      </c>
      <c r="E64" s="4">
        <v>238800</v>
      </c>
      <c r="F64" s="103"/>
      <c r="G64" s="107"/>
    </row>
    <row r="65" spans="1:7" ht="60" x14ac:dyDescent="0.25">
      <c r="A65" s="123"/>
      <c r="B65" s="51">
        <v>900</v>
      </c>
      <c r="C65" s="7" t="s">
        <v>45</v>
      </c>
      <c r="D65" s="7" t="s">
        <v>56</v>
      </c>
      <c r="E65" s="4">
        <v>629550</v>
      </c>
      <c r="F65" s="103"/>
      <c r="G65" s="107"/>
    </row>
    <row r="66" spans="1:7" ht="60" x14ac:dyDescent="0.25">
      <c r="A66" s="123"/>
      <c r="B66" s="51">
        <v>720</v>
      </c>
      <c r="C66" s="7" t="s">
        <v>46</v>
      </c>
      <c r="D66" s="7" t="s">
        <v>56</v>
      </c>
      <c r="E66" s="4">
        <v>143280</v>
      </c>
      <c r="F66" s="103"/>
      <c r="G66" s="107"/>
    </row>
    <row r="67" spans="1:7" ht="75" x14ac:dyDescent="0.25">
      <c r="A67" s="123"/>
      <c r="B67" s="51">
        <v>291</v>
      </c>
      <c r="C67" s="7" t="s">
        <v>57</v>
      </c>
      <c r="D67" s="7" t="s">
        <v>61</v>
      </c>
      <c r="E67" s="4">
        <v>124257</v>
      </c>
      <c r="F67" s="103"/>
      <c r="G67" s="107"/>
    </row>
    <row r="68" spans="1:7" ht="90" x14ac:dyDescent="0.25">
      <c r="A68" s="123"/>
      <c r="B68" s="51">
        <v>1200</v>
      </c>
      <c r="C68" s="7" t="s">
        <v>58</v>
      </c>
      <c r="D68" s="7" t="s">
        <v>61</v>
      </c>
      <c r="E68" s="4">
        <v>238800</v>
      </c>
      <c r="F68" s="103"/>
      <c r="G68" s="107"/>
    </row>
    <row r="69" spans="1:7" ht="90" x14ac:dyDescent="0.25">
      <c r="A69" s="123"/>
      <c r="B69" s="51">
        <v>900</v>
      </c>
      <c r="C69" s="7" t="s">
        <v>59</v>
      </c>
      <c r="D69" s="7" t="s">
        <v>61</v>
      </c>
      <c r="E69" s="4">
        <v>628200</v>
      </c>
      <c r="F69" s="103"/>
      <c r="G69" s="107"/>
    </row>
    <row r="70" spans="1:7" ht="75" x14ac:dyDescent="0.25">
      <c r="A70" s="123"/>
      <c r="B70" s="51">
        <v>720</v>
      </c>
      <c r="C70" s="7" t="s">
        <v>60</v>
      </c>
      <c r="D70" s="7" t="s">
        <v>61</v>
      </c>
      <c r="E70" s="4">
        <v>143280</v>
      </c>
      <c r="F70" s="103"/>
      <c r="G70" s="107"/>
    </row>
    <row r="71" spans="1:7" ht="75" x14ac:dyDescent="0.25">
      <c r="A71" s="123"/>
      <c r="B71" s="51">
        <v>291</v>
      </c>
      <c r="C71" s="7" t="s">
        <v>62</v>
      </c>
      <c r="D71" s="12" t="s">
        <v>66</v>
      </c>
      <c r="E71" s="46">
        <v>124257</v>
      </c>
      <c r="F71" s="103"/>
      <c r="G71" s="107"/>
    </row>
    <row r="72" spans="1:7" ht="75" x14ac:dyDescent="0.25">
      <c r="A72" s="123"/>
      <c r="B72" s="51">
        <v>1200</v>
      </c>
      <c r="C72" s="7" t="s">
        <v>63</v>
      </c>
      <c r="D72" s="12" t="s">
        <v>66</v>
      </c>
      <c r="E72" s="46">
        <v>238800</v>
      </c>
      <c r="F72" s="103"/>
      <c r="G72" s="107"/>
    </row>
    <row r="73" spans="1:7" ht="75" x14ac:dyDescent="0.25">
      <c r="A73" s="123"/>
      <c r="B73" s="51">
        <v>900</v>
      </c>
      <c r="C73" s="7" t="s">
        <v>64</v>
      </c>
      <c r="D73" s="12" t="s">
        <v>66</v>
      </c>
      <c r="E73" s="4">
        <v>628200</v>
      </c>
      <c r="F73" s="103"/>
      <c r="G73" s="107"/>
    </row>
    <row r="74" spans="1:7" ht="75.75" thickBot="1" x14ac:dyDescent="0.3">
      <c r="A74" s="121"/>
      <c r="B74" s="49">
        <v>720</v>
      </c>
      <c r="C74" s="23" t="s">
        <v>65</v>
      </c>
      <c r="D74" s="34" t="s">
        <v>66</v>
      </c>
      <c r="E74" s="68">
        <v>154800</v>
      </c>
      <c r="F74" s="109"/>
      <c r="G74" s="122"/>
    </row>
    <row r="75" spans="1:7" ht="75" x14ac:dyDescent="0.25">
      <c r="A75" s="120">
        <v>2020</v>
      </c>
      <c r="B75" s="50">
        <v>291</v>
      </c>
      <c r="C75" s="44" t="s">
        <v>67</v>
      </c>
      <c r="D75" s="28" t="s">
        <v>72</v>
      </c>
      <c r="E75" s="20">
        <v>124257</v>
      </c>
      <c r="F75" s="117"/>
      <c r="G75" s="118"/>
    </row>
    <row r="76" spans="1:7" ht="75" x14ac:dyDescent="0.25">
      <c r="A76" s="123"/>
      <c r="B76" s="51">
        <v>1200</v>
      </c>
      <c r="C76" s="7" t="s">
        <v>68</v>
      </c>
      <c r="D76" s="45" t="s">
        <v>72</v>
      </c>
      <c r="E76" s="4">
        <v>238800</v>
      </c>
      <c r="F76" s="116"/>
      <c r="G76" s="106"/>
    </row>
    <row r="77" spans="1:7" ht="75" x14ac:dyDescent="0.25">
      <c r="A77" s="123"/>
      <c r="B77" s="51">
        <v>900</v>
      </c>
      <c r="C77" s="7" t="s">
        <v>69</v>
      </c>
      <c r="D77" s="45" t="s">
        <v>72</v>
      </c>
      <c r="E77" s="4">
        <v>628200</v>
      </c>
      <c r="F77" s="116"/>
      <c r="G77" s="106"/>
    </row>
    <row r="78" spans="1:7" ht="75" x14ac:dyDescent="0.25">
      <c r="A78" s="123"/>
      <c r="B78" s="51">
        <v>720</v>
      </c>
      <c r="C78" s="7" t="s">
        <v>70</v>
      </c>
      <c r="D78" s="45" t="s">
        <v>72</v>
      </c>
      <c r="E78" s="4">
        <v>154800</v>
      </c>
      <c r="F78" s="116"/>
      <c r="G78" s="106"/>
    </row>
    <row r="79" spans="1:7" ht="75" x14ac:dyDescent="0.25">
      <c r="A79" s="123"/>
      <c r="B79" s="56">
        <v>2200</v>
      </c>
      <c r="C79" s="55" t="s">
        <v>71</v>
      </c>
      <c r="D79" s="45" t="s">
        <v>72</v>
      </c>
      <c r="E79" s="4">
        <v>550000</v>
      </c>
      <c r="F79" s="116"/>
      <c r="G79" s="106"/>
    </row>
    <row r="80" spans="1:7" ht="75" x14ac:dyDescent="0.25">
      <c r="A80" s="123"/>
      <c r="B80" s="51">
        <v>291</v>
      </c>
      <c r="C80" s="47" t="s">
        <v>78</v>
      </c>
      <c r="D80" s="45" t="s">
        <v>72</v>
      </c>
      <c r="E80" s="4">
        <v>134733</v>
      </c>
      <c r="F80" s="116"/>
      <c r="G80" s="106"/>
    </row>
    <row r="81" spans="1:7" ht="75" x14ac:dyDescent="0.25">
      <c r="A81" s="123"/>
      <c r="B81" s="51">
        <v>1200</v>
      </c>
      <c r="C81" s="7" t="s">
        <v>73</v>
      </c>
      <c r="D81" s="45" t="s">
        <v>72</v>
      </c>
      <c r="E81" s="4">
        <v>256800</v>
      </c>
      <c r="F81" s="116"/>
      <c r="G81" s="106"/>
    </row>
    <row r="82" spans="1:7" ht="75" x14ac:dyDescent="0.25">
      <c r="A82" s="123"/>
      <c r="B82" s="51">
        <v>900</v>
      </c>
      <c r="C82" s="7" t="s">
        <v>74</v>
      </c>
      <c r="D82" s="45" t="s">
        <v>72</v>
      </c>
      <c r="E82" s="4">
        <v>687600</v>
      </c>
      <c r="F82" s="116"/>
      <c r="G82" s="106"/>
    </row>
    <row r="83" spans="1:7" ht="75" x14ac:dyDescent="0.25">
      <c r="A83" s="123"/>
      <c r="B83" s="51">
        <v>720</v>
      </c>
      <c r="C83" s="7" t="s">
        <v>75</v>
      </c>
      <c r="D83" s="45" t="s">
        <v>72</v>
      </c>
      <c r="E83" s="4">
        <v>172080</v>
      </c>
      <c r="F83" s="116"/>
      <c r="G83" s="106"/>
    </row>
    <row r="84" spans="1:7" ht="75" x14ac:dyDescent="0.25">
      <c r="A84" s="123"/>
      <c r="B84" s="51">
        <v>2200</v>
      </c>
      <c r="C84" s="7" t="s">
        <v>76</v>
      </c>
      <c r="D84" s="45" t="s">
        <v>72</v>
      </c>
      <c r="E84" s="4">
        <v>594000</v>
      </c>
      <c r="F84" s="116"/>
      <c r="G84" s="106"/>
    </row>
    <row r="85" spans="1:7" ht="90" x14ac:dyDescent="0.25">
      <c r="A85" s="123"/>
      <c r="B85" s="51">
        <v>900</v>
      </c>
      <c r="C85" s="7" t="s">
        <v>79</v>
      </c>
      <c r="D85" s="45" t="s">
        <v>72</v>
      </c>
      <c r="E85" s="4">
        <v>686700</v>
      </c>
      <c r="F85" s="116"/>
      <c r="G85" s="106"/>
    </row>
    <row r="86" spans="1:7" ht="75" x14ac:dyDescent="0.25">
      <c r="A86" s="123"/>
      <c r="B86" s="51">
        <v>720</v>
      </c>
      <c r="C86" s="7" t="s">
        <v>80</v>
      </c>
      <c r="D86" s="45" t="s">
        <v>72</v>
      </c>
      <c r="E86" s="4">
        <v>172080</v>
      </c>
      <c r="F86" s="116"/>
      <c r="G86" s="106"/>
    </row>
    <row r="87" spans="1:7" ht="75.75" thickBot="1" x14ac:dyDescent="0.3">
      <c r="A87" s="121"/>
      <c r="B87" s="49">
        <v>2200</v>
      </c>
      <c r="C87" s="23" t="s">
        <v>81</v>
      </c>
      <c r="D87" s="48" t="s">
        <v>72</v>
      </c>
      <c r="E87" s="22">
        <v>594000</v>
      </c>
      <c r="F87" s="110"/>
      <c r="G87" s="111"/>
    </row>
    <row r="88" spans="1:7" ht="120" x14ac:dyDescent="0.25">
      <c r="A88" s="120">
        <v>2021</v>
      </c>
      <c r="B88" s="50">
        <v>291</v>
      </c>
      <c r="C88" s="33" t="s">
        <v>82</v>
      </c>
      <c r="D88" s="17" t="s">
        <v>83</v>
      </c>
      <c r="E88" s="20">
        <v>125130</v>
      </c>
      <c r="F88" s="104" t="s">
        <v>84</v>
      </c>
      <c r="G88" s="105"/>
    </row>
    <row r="89" spans="1:7" ht="120" x14ac:dyDescent="0.25">
      <c r="A89" s="123"/>
      <c r="B89" s="51">
        <v>1200</v>
      </c>
      <c r="C89" s="13" t="s">
        <v>85</v>
      </c>
      <c r="D89" s="3" t="s">
        <v>83</v>
      </c>
      <c r="E89" s="4">
        <v>250800</v>
      </c>
      <c r="F89" s="103" t="s">
        <v>84</v>
      </c>
      <c r="G89" s="107"/>
    </row>
    <row r="90" spans="1:7" ht="105" x14ac:dyDescent="0.25">
      <c r="A90" s="123"/>
      <c r="B90" s="51">
        <v>900</v>
      </c>
      <c r="C90" s="13" t="s">
        <v>88</v>
      </c>
      <c r="D90" s="3" t="s">
        <v>83</v>
      </c>
      <c r="E90" s="4">
        <v>684000</v>
      </c>
      <c r="F90" s="103" t="s">
        <v>84</v>
      </c>
      <c r="G90" s="107"/>
    </row>
    <row r="91" spans="1:7" ht="120" x14ac:dyDescent="0.25">
      <c r="A91" s="123"/>
      <c r="B91" s="51">
        <v>720</v>
      </c>
      <c r="C91" s="13" t="s">
        <v>86</v>
      </c>
      <c r="D91" s="3" t="s">
        <v>83</v>
      </c>
      <c r="E91" s="4">
        <v>177840</v>
      </c>
      <c r="F91" s="103" t="s">
        <v>84</v>
      </c>
      <c r="G91" s="107"/>
    </row>
    <row r="92" spans="1:7" ht="105" x14ac:dyDescent="0.25">
      <c r="A92" s="123"/>
      <c r="B92" s="51">
        <v>2200</v>
      </c>
      <c r="C92" s="3" t="s">
        <v>87</v>
      </c>
      <c r="D92" s="3" t="s">
        <v>83</v>
      </c>
      <c r="E92" s="4">
        <v>594000</v>
      </c>
      <c r="F92" s="103" t="s">
        <v>84</v>
      </c>
      <c r="G92" s="107"/>
    </row>
    <row r="93" spans="1:7" ht="75" x14ac:dyDescent="0.25">
      <c r="A93" s="123"/>
      <c r="B93" s="51">
        <v>291</v>
      </c>
      <c r="C93" s="47" t="s">
        <v>78</v>
      </c>
      <c r="D93" s="45" t="s">
        <v>90</v>
      </c>
      <c r="E93" s="4">
        <v>125130</v>
      </c>
      <c r="F93" s="103"/>
      <c r="G93" s="107"/>
    </row>
    <row r="94" spans="1:7" ht="75" x14ac:dyDescent="0.25">
      <c r="A94" s="123"/>
      <c r="B94" s="51">
        <v>1200</v>
      </c>
      <c r="C94" s="7" t="s">
        <v>73</v>
      </c>
      <c r="D94" s="45" t="s">
        <v>90</v>
      </c>
      <c r="E94" s="4">
        <v>250800</v>
      </c>
      <c r="F94" s="103"/>
      <c r="G94" s="107"/>
    </row>
    <row r="95" spans="1:7" ht="75" x14ac:dyDescent="0.25">
      <c r="A95" s="123"/>
      <c r="B95" s="51">
        <v>900</v>
      </c>
      <c r="C95" s="7" t="s">
        <v>89</v>
      </c>
      <c r="D95" s="45" t="s">
        <v>90</v>
      </c>
      <c r="E95" s="4">
        <v>684000</v>
      </c>
      <c r="F95" s="103"/>
      <c r="G95" s="107"/>
    </row>
    <row r="96" spans="1:7" ht="75" x14ac:dyDescent="0.25">
      <c r="A96" s="123"/>
      <c r="B96" s="51">
        <v>720</v>
      </c>
      <c r="C96" s="7" t="s">
        <v>75</v>
      </c>
      <c r="D96" s="45" t="s">
        <v>90</v>
      </c>
      <c r="E96" s="4">
        <v>177840</v>
      </c>
      <c r="F96" s="103"/>
      <c r="G96" s="107"/>
    </row>
    <row r="97" spans="1:11" ht="75" x14ac:dyDescent="0.25">
      <c r="A97" s="123"/>
      <c r="B97" s="51">
        <v>2200</v>
      </c>
      <c r="C97" s="7" t="s">
        <v>76</v>
      </c>
      <c r="D97" s="45" t="s">
        <v>90</v>
      </c>
      <c r="E97" s="4">
        <v>594000</v>
      </c>
      <c r="F97" s="103"/>
      <c r="G97" s="107"/>
    </row>
    <row r="98" spans="1:11" ht="75" x14ac:dyDescent="0.25">
      <c r="A98" s="123"/>
      <c r="B98" s="51">
        <v>291</v>
      </c>
      <c r="C98" s="47" t="s">
        <v>78</v>
      </c>
      <c r="D98" s="45" t="s">
        <v>90</v>
      </c>
      <c r="E98" s="4">
        <v>135606</v>
      </c>
      <c r="F98" s="103"/>
      <c r="G98" s="107"/>
      <c r="H98" s="52"/>
      <c r="I98" s="52"/>
    </row>
    <row r="99" spans="1:11" ht="75" x14ac:dyDescent="0.25">
      <c r="A99" s="123"/>
      <c r="B99" s="51">
        <v>1200</v>
      </c>
      <c r="C99" s="7" t="s">
        <v>73</v>
      </c>
      <c r="D99" s="45" t="s">
        <v>90</v>
      </c>
      <c r="E99" s="4">
        <v>267600</v>
      </c>
      <c r="F99" s="103"/>
      <c r="G99" s="107"/>
      <c r="H99" s="52"/>
      <c r="I99" s="52"/>
    </row>
    <row r="100" spans="1:11" ht="75" x14ac:dyDescent="0.25">
      <c r="A100" s="123"/>
      <c r="B100" s="51">
        <v>900</v>
      </c>
      <c r="C100" s="7" t="s">
        <v>89</v>
      </c>
      <c r="D100" s="45" t="s">
        <v>90</v>
      </c>
      <c r="E100" s="4">
        <v>696600</v>
      </c>
      <c r="F100" s="103"/>
      <c r="G100" s="107"/>
      <c r="H100" s="52"/>
      <c r="I100" s="52"/>
    </row>
    <row r="101" spans="1:11" ht="75" x14ac:dyDescent="0.25">
      <c r="A101" s="123"/>
      <c r="B101" s="51">
        <v>720</v>
      </c>
      <c r="C101" s="7" t="s">
        <v>75</v>
      </c>
      <c r="D101" s="45" t="s">
        <v>90</v>
      </c>
      <c r="E101" s="4">
        <v>190800</v>
      </c>
      <c r="F101" s="103"/>
      <c r="G101" s="107"/>
      <c r="H101" s="52"/>
      <c r="I101" s="52"/>
    </row>
    <row r="102" spans="1:11" ht="75" x14ac:dyDescent="0.25">
      <c r="A102" s="123"/>
      <c r="B102" s="56">
        <v>25</v>
      </c>
      <c r="C102" s="55" t="s">
        <v>91</v>
      </c>
      <c r="D102" s="45" t="s">
        <v>90</v>
      </c>
      <c r="E102" s="4">
        <v>5575</v>
      </c>
      <c r="F102" s="103"/>
      <c r="G102" s="107"/>
      <c r="H102" s="52"/>
      <c r="I102" s="52"/>
    </row>
    <row r="103" spans="1:11" ht="90" x14ac:dyDescent="0.25">
      <c r="A103" s="123"/>
      <c r="B103" s="56">
        <v>100</v>
      </c>
      <c r="C103" s="55" t="s">
        <v>92</v>
      </c>
      <c r="D103" s="45" t="s">
        <v>90</v>
      </c>
      <c r="E103" s="4">
        <v>22300</v>
      </c>
      <c r="F103" s="112"/>
      <c r="G103" s="113"/>
      <c r="H103" s="52"/>
      <c r="I103" s="52"/>
    </row>
    <row r="104" spans="1:11" ht="90" x14ac:dyDescent="0.25">
      <c r="A104" s="123"/>
      <c r="B104" s="51">
        <v>900</v>
      </c>
      <c r="C104" s="3" t="s">
        <v>94</v>
      </c>
      <c r="D104" s="45" t="s">
        <v>90</v>
      </c>
      <c r="E104" s="4">
        <v>751500</v>
      </c>
      <c r="F104" s="103"/>
      <c r="G104" s="107"/>
    </row>
    <row r="105" spans="1:11" ht="93" customHeight="1" thickBot="1" x14ac:dyDescent="0.3">
      <c r="A105" s="121"/>
      <c r="B105" s="49">
        <v>720</v>
      </c>
      <c r="C105" s="18" t="s">
        <v>93</v>
      </c>
      <c r="D105" s="48" t="s">
        <v>90</v>
      </c>
      <c r="E105" s="22">
        <v>198000</v>
      </c>
      <c r="F105" s="135"/>
      <c r="G105" s="136"/>
      <c r="H105">
        <v>2022</v>
      </c>
      <c r="I105">
        <v>2021</v>
      </c>
    </row>
    <row r="106" spans="1:11" ht="30" x14ac:dyDescent="0.25">
      <c r="A106" s="120">
        <v>2022</v>
      </c>
      <c r="B106" s="50">
        <v>300</v>
      </c>
      <c r="C106" s="17" t="s">
        <v>95</v>
      </c>
      <c r="D106" s="17" t="s">
        <v>102</v>
      </c>
      <c r="E106" s="20">
        <v>76935</v>
      </c>
      <c r="F106" s="117"/>
      <c r="G106" s="118"/>
      <c r="H106" s="57">
        <v>300</v>
      </c>
      <c r="I106" s="57">
        <f>J106*3</f>
        <v>300</v>
      </c>
      <c r="J106">
        <v>100</v>
      </c>
      <c r="K106" t="s">
        <v>107</v>
      </c>
    </row>
    <row r="107" spans="1:11" ht="30" x14ac:dyDescent="0.25">
      <c r="A107" s="123"/>
      <c r="B107" s="51">
        <v>750</v>
      </c>
      <c r="C107" s="3" t="s">
        <v>97</v>
      </c>
      <c r="D107" s="3" t="s">
        <v>102</v>
      </c>
      <c r="E107" s="4">
        <v>401925</v>
      </c>
      <c r="F107" s="116"/>
      <c r="G107" s="106"/>
      <c r="H107" s="52">
        <v>750</v>
      </c>
      <c r="I107" s="58">
        <f t="shared" ref="I107:I112" si="0">J107*3</f>
        <v>873</v>
      </c>
      <c r="J107">
        <v>291</v>
      </c>
      <c r="K107" t="s">
        <v>108</v>
      </c>
    </row>
    <row r="108" spans="1:11" ht="45" x14ac:dyDescent="0.25">
      <c r="A108" s="123"/>
      <c r="B108" s="51">
        <v>2700</v>
      </c>
      <c r="C108" s="3" t="s">
        <v>96</v>
      </c>
      <c r="D108" s="3" t="s">
        <v>103</v>
      </c>
      <c r="E108" s="4">
        <v>2397600</v>
      </c>
      <c r="F108" s="116"/>
      <c r="G108" s="106"/>
      <c r="H108" s="57">
        <v>2700</v>
      </c>
      <c r="I108" s="57">
        <f t="shared" si="0"/>
        <v>2700</v>
      </c>
      <c r="J108">
        <v>900</v>
      </c>
      <c r="K108" t="s">
        <v>109</v>
      </c>
    </row>
    <row r="109" spans="1:11" ht="45" x14ac:dyDescent="0.25">
      <c r="A109" s="123"/>
      <c r="B109" s="51">
        <v>2400</v>
      </c>
      <c r="C109" s="3" t="s">
        <v>98</v>
      </c>
      <c r="D109" s="3" t="s">
        <v>102</v>
      </c>
      <c r="E109" s="4">
        <v>731400</v>
      </c>
      <c r="F109" s="116"/>
      <c r="G109" s="106"/>
      <c r="H109" s="58">
        <v>2400</v>
      </c>
      <c r="I109" s="52">
        <f t="shared" si="0"/>
        <v>2160</v>
      </c>
      <c r="J109">
        <v>720</v>
      </c>
      <c r="K109" t="s">
        <v>110</v>
      </c>
    </row>
    <row r="110" spans="1:11" ht="30" x14ac:dyDescent="0.25">
      <c r="A110" s="123"/>
      <c r="B110" s="51">
        <v>200</v>
      </c>
      <c r="C110" s="3" t="s">
        <v>99</v>
      </c>
      <c r="D110" s="3" t="s">
        <v>102</v>
      </c>
      <c r="E110" s="4">
        <v>51290</v>
      </c>
      <c r="F110" s="116"/>
      <c r="G110" s="106"/>
      <c r="H110" s="58">
        <v>200</v>
      </c>
      <c r="I110" s="52">
        <f t="shared" si="0"/>
        <v>75</v>
      </c>
      <c r="J110">
        <v>25</v>
      </c>
      <c r="K110" t="s">
        <v>111</v>
      </c>
    </row>
    <row r="111" spans="1:11" ht="30" x14ac:dyDescent="0.25">
      <c r="A111" s="123"/>
      <c r="B111" s="51">
        <v>9000</v>
      </c>
      <c r="C111" s="3" t="s">
        <v>100</v>
      </c>
      <c r="D111" s="3" t="s">
        <v>102</v>
      </c>
      <c r="E111" s="4">
        <v>2308050</v>
      </c>
      <c r="F111" s="116"/>
      <c r="G111" s="106"/>
      <c r="H111" s="58">
        <v>9000</v>
      </c>
      <c r="I111" s="52">
        <f t="shared" si="0"/>
        <v>6600</v>
      </c>
      <c r="J111">
        <v>2200</v>
      </c>
      <c r="K111" t="s">
        <v>112</v>
      </c>
    </row>
    <row r="112" spans="1:11" ht="45.75" thickBot="1" x14ac:dyDescent="0.3">
      <c r="A112" s="121"/>
      <c r="B112" s="49">
        <v>6000</v>
      </c>
      <c r="C112" s="18" t="s">
        <v>101</v>
      </c>
      <c r="D112" s="18" t="s">
        <v>102</v>
      </c>
      <c r="E112" s="22">
        <v>1538700</v>
      </c>
      <c r="F112" s="110"/>
      <c r="G112" s="111"/>
      <c r="H112" s="58">
        <v>6000</v>
      </c>
      <c r="I112" s="52">
        <f t="shared" si="0"/>
        <v>3600</v>
      </c>
      <c r="J112">
        <v>1200</v>
      </c>
      <c r="K112" t="s">
        <v>113</v>
      </c>
    </row>
    <row r="113" spans="8:18" x14ac:dyDescent="0.25">
      <c r="H113">
        <f>SUM(H106:H112)</f>
        <v>21350</v>
      </c>
      <c r="I113" s="52">
        <f>SUM(I106:I112)</f>
        <v>16308</v>
      </c>
      <c r="J113">
        <f>SUM(J106:J112)</f>
        <v>5436</v>
      </c>
    </row>
    <row r="117" spans="8:18" ht="30" x14ac:dyDescent="0.25">
      <c r="I117" s="71"/>
      <c r="J117" s="71" t="s">
        <v>109</v>
      </c>
      <c r="K117" s="71" t="s">
        <v>108</v>
      </c>
      <c r="L117" s="71" t="s">
        <v>114</v>
      </c>
      <c r="M117" s="71" t="s">
        <v>110</v>
      </c>
      <c r="N117" s="71" t="s">
        <v>112</v>
      </c>
      <c r="O117" s="71" t="s">
        <v>107</v>
      </c>
      <c r="P117" s="71" t="s">
        <v>111</v>
      </c>
      <c r="Q117" s="71" t="s">
        <v>115</v>
      </c>
      <c r="R117" s="71" t="s">
        <v>116</v>
      </c>
    </row>
    <row r="118" spans="8:18" x14ac:dyDescent="0.25">
      <c r="I118" s="12">
        <v>2014</v>
      </c>
      <c r="J118" s="12">
        <v>956</v>
      </c>
      <c r="K118" s="69"/>
      <c r="L118" s="69"/>
      <c r="M118" s="69"/>
      <c r="N118" s="69"/>
      <c r="O118" s="69"/>
      <c r="P118" s="69"/>
      <c r="Q118" s="70">
        <f t="shared" ref="Q118:Q126" si="1">SUM(J118:P118)</f>
        <v>956</v>
      </c>
      <c r="R118" s="70">
        <f>Q118*12</f>
        <v>11472</v>
      </c>
    </row>
    <row r="119" spans="8:18" x14ac:dyDescent="0.25">
      <c r="I119" s="12">
        <v>2015</v>
      </c>
      <c r="J119" s="12">
        <v>957</v>
      </c>
      <c r="K119" s="12">
        <v>291</v>
      </c>
      <c r="L119" s="12">
        <v>1200</v>
      </c>
      <c r="M119" s="69"/>
      <c r="N119" s="69"/>
      <c r="O119" s="69"/>
      <c r="P119" s="69"/>
      <c r="Q119" s="70">
        <f t="shared" si="1"/>
        <v>2448</v>
      </c>
      <c r="R119" s="70">
        <f t="shared" ref="R119:R126" si="2">Q119*12</f>
        <v>29376</v>
      </c>
    </row>
    <row r="120" spans="8:18" x14ac:dyDescent="0.25">
      <c r="I120" s="12">
        <v>2016</v>
      </c>
      <c r="J120" s="12">
        <v>957</v>
      </c>
      <c r="K120" s="12">
        <v>291</v>
      </c>
      <c r="L120" s="12">
        <v>1200</v>
      </c>
      <c r="M120" s="12">
        <v>720</v>
      </c>
      <c r="N120" s="69"/>
      <c r="O120" s="69"/>
      <c r="P120" s="69"/>
      <c r="Q120" s="70">
        <f t="shared" si="1"/>
        <v>3168</v>
      </c>
      <c r="R120" s="70">
        <f t="shared" si="2"/>
        <v>38016</v>
      </c>
    </row>
    <row r="121" spans="8:18" x14ac:dyDescent="0.25">
      <c r="I121" s="12">
        <v>2017</v>
      </c>
      <c r="J121" s="12">
        <v>900</v>
      </c>
      <c r="K121" s="12">
        <v>291</v>
      </c>
      <c r="L121" s="12">
        <v>1200</v>
      </c>
      <c r="M121" s="12">
        <v>720</v>
      </c>
      <c r="N121" s="69"/>
      <c r="O121" s="69"/>
      <c r="P121" s="69"/>
      <c r="Q121" s="70">
        <f t="shared" si="1"/>
        <v>3111</v>
      </c>
      <c r="R121" s="70">
        <f t="shared" si="2"/>
        <v>37332</v>
      </c>
    </row>
    <row r="122" spans="8:18" x14ac:dyDescent="0.25">
      <c r="I122" s="12">
        <v>2018</v>
      </c>
      <c r="J122" s="12">
        <v>900</v>
      </c>
      <c r="K122" s="12">
        <v>291</v>
      </c>
      <c r="L122" s="12">
        <v>1200</v>
      </c>
      <c r="M122" s="12">
        <v>720</v>
      </c>
      <c r="N122" s="69"/>
      <c r="O122" s="69"/>
      <c r="P122" s="69"/>
      <c r="Q122" s="70">
        <f t="shared" si="1"/>
        <v>3111</v>
      </c>
      <c r="R122" s="70">
        <f t="shared" si="2"/>
        <v>37332</v>
      </c>
    </row>
    <row r="123" spans="8:18" x14ac:dyDescent="0.25">
      <c r="I123" s="12">
        <v>2019</v>
      </c>
      <c r="J123" s="12">
        <v>900</v>
      </c>
      <c r="K123" s="12">
        <v>291</v>
      </c>
      <c r="L123" s="12">
        <v>1200</v>
      </c>
      <c r="M123" s="12">
        <v>720</v>
      </c>
      <c r="N123" s="69"/>
      <c r="O123" s="69"/>
      <c r="P123" s="69"/>
      <c r="Q123" s="70">
        <f t="shared" si="1"/>
        <v>3111</v>
      </c>
      <c r="R123" s="70">
        <f t="shared" si="2"/>
        <v>37332</v>
      </c>
    </row>
    <row r="124" spans="8:18" x14ac:dyDescent="0.25">
      <c r="I124" s="12">
        <v>2020</v>
      </c>
      <c r="J124" s="12">
        <v>900</v>
      </c>
      <c r="K124" s="12">
        <v>291</v>
      </c>
      <c r="L124" s="12">
        <v>1200</v>
      </c>
      <c r="M124" s="12">
        <v>720</v>
      </c>
      <c r="N124" s="12">
        <v>2200</v>
      </c>
      <c r="O124" s="69"/>
      <c r="P124" s="69"/>
      <c r="Q124" s="70">
        <f t="shared" si="1"/>
        <v>5311</v>
      </c>
      <c r="R124" s="70">
        <f t="shared" si="2"/>
        <v>63732</v>
      </c>
    </row>
    <row r="125" spans="8:18" x14ac:dyDescent="0.25">
      <c r="I125" s="12">
        <v>2021</v>
      </c>
      <c r="J125" s="12">
        <v>900</v>
      </c>
      <c r="K125" s="12">
        <v>291</v>
      </c>
      <c r="L125" s="12">
        <v>1200</v>
      </c>
      <c r="M125" s="12">
        <v>720</v>
      </c>
      <c r="N125" s="12">
        <v>2200</v>
      </c>
      <c r="O125" s="12">
        <v>100</v>
      </c>
      <c r="P125" s="12">
        <v>25</v>
      </c>
      <c r="Q125" s="70">
        <f t="shared" si="1"/>
        <v>5436</v>
      </c>
      <c r="R125" s="70">
        <f t="shared" si="2"/>
        <v>65232</v>
      </c>
    </row>
    <row r="126" spans="8:18" x14ac:dyDescent="0.25">
      <c r="I126" s="12">
        <v>2022</v>
      </c>
      <c r="J126" s="12">
        <v>900</v>
      </c>
      <c r="K126" s="12">
        <v>250</v>
      </c>
      <c r="L126" s="12">
        <v>2000</v>
      </c>
      <c r="M126" s="12">
        <v>800</v>
      </c>
      <c r="N126" s="12">
        <v>3000</v>
      </c>
      <c r="O126" s="12">
        <v>100</v>
      </c>
      <c r="P126" s="12">
        <v>66</v>
      </c>
      <c r="Q126" s="70">
        <f t="shared" si="1"/>
        <v>7116</v>
      </c>
      <c r="R126" s="70">
        <f t="shared" si="2"/>
        <v>85392</v>
      </c>
    </row>
    <row r="127" spans="8:18" x14ac:dyDescent="0.25">
      <c r="Q127" s="72"/>
      <c r="R127" s="72"/>
    </row>
    <row r="128" spans="8:18" x14ac:dyDescent="0.25">
      <c r="Q128" s="72"/>
      <c r="R128" s="72"/>
    </row>
    <row r="129" spans="2:20" ht="44.25" customHeight="1" x14ac:dyDescent="0.25">
      <c r="I129" s="80" t="s">
        <v>234</v>
      </c>
      <c r="J129" s="71" t="s">
        <v>109</v>
      </c>
      <c r="K129" s="71" t="s">
        <v>108</v>
      </c>
      <c r="L129" s="71" t="s">
        <v>110</v>
      </c>
      <c r="M129" s="71" t="s">
        <v>111</v>
      </c>
      <c r="N129" s="71" t="s">
        <v>233</v>
      </c>
      <c r="O129" s="81" t="s">
        <v>227</v>
      </c>
      <c r="P129" s="81" t="s">
        <v>224</v>
      </c>
      <c r="Q129" s="71" t="s">
        <v>119</v>
      </c>
      <c r="R129" s="71" t="s">
        <v>120</v>
      </c>
      <c r="S129" s="77" t="s">
        <v>232</v>
      </c>
    </row>
    <row r="130" spans="2:20" x14ac:dyDescent="0.25">
      <c r="I130" s="12" t="s">
        <v>231</v>
      </c>
      <c r="J130" s="73">
        <v>950</v>
      </c>
      <c r="K130" s="73">
        <v>250</v>
      </c>
      <c r="L130" s="73">
        <v>720</v>
      </c>
      <c r="M130" s="73">
        <v>60</v>
      </c>
      <c r="N130" s="73">
        <v>2000</v>
      </c>
      <c r="O130" s="73">
        <v>3000</v>
      </c>
      <c r="P130" s="73">
        <v>100</v>
      </c>
      <c r="Q130" s="73">
        <f>SUM(J130:P130 )</f>
        <v>7080</v>
      </c>
      <c r="R130" s="79">
        <f>Q130*3</f>
        <v>21240</v>
      </c>
      <c r="S130" s="78">
        <f>Q130*12</f>
        <v>84960</v>
      </c>
    </row>
    <row r="131" spans="2:20" x14ac:dyDescent="0.25">
      <c r="R131" s="2">
        <v>8111991.5999999996</v>
      </c>
    </row>
    <row r="134" spans="2:20" s="5" customFormat="1" ht="37.5" customHeight="1" x14ac:dyDescent="0.25">
      <c r="B134" s="76"/>
      <c r="I134" s="80" t="s">
        <v>230</v>
      </c>
      <c r="J134" s="81" t="s">
        <v>226</v>
      </c>
      <c r="K134" s="81" t="s">
        <v>225</v>
      </c>
      <c r="L134" s="81" t="s">
        <v>110</v>
      </c>
      <c r="M134" s="81" t="s">
        <v>111</v>
      </c>
      <c r="N134" s="81" t="s">
        <v>228</v>
      </c>
      <c r="O134" s="81" t="s">
        <v>227</v>
      </c>
      <c r="P134" s="81" t="s">
        <v>224</v>
      </c>
      <c r="Q134" s="82" t="s">
        <v>229</v>
      </c>
      <c r="R134" s="71" t="s">
        <v>119</v>
      </c>
      <c r="S134" s="71" t="s">
        <v>120</v>
      </c>
      <c r="T134" s="77" t="s">
        <v>232</v>
      </c>
    </row>
    <row r="135" spans="2:20" x14ac:dyDescent="0.25">
      <c r="I135" s="12" t="s">
        <v>231</v>
      </c>
      <c r="J135" s="12">
        <v>950</v>
      </c>
      <c r="K135" s="12">
        <v>250</v>
      </c>
      <c r="L135" s="12">
        <v>720</v>
      </c>
      <c r="M135" s="12">
        <v>60</v>
      </c>
      <c r="N135" s="73">
        <v>2000</v>
      </c>
      <c r="O135" s="73">
        <v>3000</v>
      </c>
      <c r="P135" s="73">
        <v>100</v>
      </c>
      <c r="Q135" s="73">
        <v>3000</v>
      </c>
      <c r="R135" s="73">
        <v>10080</v>
      </c>
      <c r="S135" s="79">
        <f>R135*3</f>
        <v>30240</v>
      </c>
      <c r="T135" s="79">
        <f>R135*12</f>
        <v>120960</v>
      </c>
    </row>
    <row r="136" spans="2:20" x14ac:dyDescent="0.25">
      <c r="S136" s="2">
        <v>10879491.6</v>
      </c>
    </row>
    <row r="140" spans="2:20" ht="58.5" customHeight="1" x14ac:dyDescent="0.25">
      <c r="I140" s="80" t="s">
        <v>239</v>
      </c>
      <c r="J140" s="81" t="s">
        <v>226</v>
      </c>
      <c r="K140" s="81" t="s">
        <v>225</v>
      </c>
      <c r="L140" s="81" t="s">
        <v>110</v>
      </c>
      <c r="M140" s="81" t="s">
        <v>111</v>
      </c>
      <c r="N140" s="81" t="s">
        <v>238</v>
      </c>
      <c r="O140" s="81" t="s">
        <v>227</v>
      </c>
      <c r="P140" s="81" t="s">
        <v>224</v>
      </c>
      <c r="Q140" s="83" t="s">
        <v>229</v>
      </c>
      <c r="R140" s="84" t="s">
        <v>235</v>
      </c>
    </row>
    <row r="141" spans="2:20" x14ac:dyDescent="0.25">
      <c r="I141" s="12" t="s">
        <v>237</v>
      </c>
      <c r="J141" s="12">
        <v>950</v>
      </c>
      <c r="K141" s="12">
        <v>250</v>
      </c>
      <c r="L141" s="12">
        <v>720</v>
      </c>
      <c r="M141" s="12">
        <v>60</v>
      </c>
      <c r="N141" s="73">
        <v>2000</v>
      </c>
      <c r="O141" s="73">
        <v>3000</v>
      </c>
      <c r="P141" s="73"/>
      <c r="Q141" s="73">
        <v>1500</v>
      </c>
      <c r="R141" s="73">
        <v>30</v>
      </c>
      <c r="S141" s="73">
        <f>SUM(J141:R141 )</f>
        <v>8510</v>
      </c>
    </row>
    <row r="142" spans="2:20" x14ac:dyDescent="0.25">
      <c r="I142" s="12" t="s">
        <v>236</v>
      </c>
      <c r="J142" s="73">
        <v>2850</v>
      </c>
      <c r="K142" s="73">
        <v>750</v>
      </c>
      <c r="L142" s="73">
        <v>2160</v>
      </c>
      <c r="M142" s="73">
        <v>180</v>
      </c>
      <c r="N142" s="73">
        <v>6000</v>
      </c>
      <c r="O142" s="73">
        <v>9000</v>
      </c>
      <c r="P142" s="73"/>
      <c r="Q142" s="73">
        <v>4500</v>
      </c>
      <c r="R142" s="12">
        <v>90</v>
      </c>
      <c r="S142" s="73">
        <f>SUM( J142:R142)</f>
        <v>25530</v>
      </c>
    </row>
    <row r="143" spans="2:20" x14ac:dyDescent="0.25">
      <c r="J143" s="2">
        <v>2682420</v>
      </c>
      <c r="K143" s="2">
        <v>431310</v>
      </c>
      <c r="L143" s="2">
        <v>710920.8</v>
      </c>
      <c r="M143" s="2">
        <v>49852.800000000003</v>
      </c>
      <c r="N143" s="2">
        <v>1661760</v>
      </c>
      <c r="O143" s="2">
        <v>2492640</v>
      </c>
      <c r="P143" s="2"/>
      <c r="Q143" s="2">
        <v>1383750</v>
      </c>
      <c r="R143" s="2">
        <v>51759</v>
      </c>
      <c r="S143" s="75">
        <f>SUM(J143:R143 )</f>
        <v>9464412.5999999996</v>
      </c>
    </row>
    <row r="149" spans="9:19" ht="39" x14ac:dyDescent="0.25">
      <c r="I149" s="80" t="s">
        <v>392</v>
      </c>
      <c r="J149" s="81" t="s">
        <v>226</v>
      </c>
      <c r="K149" s="81" t="s">
        <v>225</v>
      </c>
      <c r="L149" s="81" t="s">
        <v>110</v>
      </c>
      <c r="M149" s="81" t="s">
        <v>111</v>
      </c>
      <c r="N149" s="84" t="s">
        <v>235</v>
      </c>
      <c r="O149" s="98" t="s">
        <v>393</v>
      </c>
      <c r="P149" s="98" t="s">
        <v>394</v>
      </c>
      <c r="Q149" s="99" t="s">
        <v>395</v>
      </c>
    </row>
    <row r="150" spans="9:19" x14ac:dyDescent="0.25">
      <c r="I150" s="12" t="s">
        <v>237</v>
      </c>
      <c r="J150" s="12">
        <v>950</v>
      </c>
      <c r="K150" s="12">
        <v>250</v>
      </c>
      <c r="L150" s="12">
        <v>720</v>
      </c>
      <c r="M150" s="12">
        <v>60</v>
      </c>
      <c r="N150" s="73">
        <v>30</v>
      </c>
      <c r="O150" s="100">
        <v>3000</v>
      </c>
      <c r="P150" s="100">
        <v>2000</v>
      </c>
      <c r="Q150" s="100">
        <v>1500</v>
      </c>
      <c r="R150" s="73">
        <f>SUM(J150:Q150 )</f>
        <v>8510</v>
      </c>
    </row>
    <row r="151" spans="9:19" x14ac:dyDescent="0.25">
      <c r="I151" s="12" t="s">
        <v>236</v>
      </c>
      <c r="J151" s="73">
        <v>2850</v>
      </c>
      <c r="K151" s="73">
        <v>750</v>
      </c>
      <c r="L151" s="73">
        <v>2160</v>
      </c>
      <c r="M151" s="73">
        <v>180</v>
      </c>
      <c r="N151" s="12">
        <v>90</v>
      </c>
      <c r="O151" s="100">
        <v>6000</v>
      </c>
      <c r="P151" s="100">
        <v>4000</v>
      </c>
      <c r="Q151" s="100">
        <v>3000</v>
      </c>
      <c r="R151" s="73">
        <f>SUM( J151:Q151)</f>
        <v>19030</v>
      </c>
    </row>
    <row r="152" spans="9:19" x14ac:dyDescent="0.25">
      <c r="J152" s="2"/>
      <c r="K152" s="2"/>
      <c r="L152" s="2"/>
      <c r="M152" s="2"/>
      <c r="N152" s="2"/>
      <c r="O152" s="2"/>
      <c r="P152" s="2"/>
      <c r="Q152" s="2"/>
      <c r="R152" s="2"/>
      <c r="S152" s="75"/>
    </row>
    <row r="153" spans="9:19" x14ac:dyDescent="0.25">
      <c r="O153" t="s">
        <v>396</v>
      </c>
    </row>
  </sheetData>
  <mergeCells count="115">
    <mergeCell ref="F46:G46"/>
    <mergeCell ref="F47:G47"/>
    <mergeCell ref="F48:G48"/>
    <mergeCell ref="F49:G49"/>
    <mergeCell ref="F65:G65"/>
    <mergeCell ref="F66:G66"/>
    <mergeCell ref="F67:G67"/>
    <mergeCell ref="F68:G68"/>
    <mergeCell ref="F69:G69"/>
    <mergeCell ref="F59:G59"/>
    <mergeCell ref="F60:G60"/>
    <mergeCell ref="F61:G61"/>
    <mergeCell ref="F62:G62"/>
    <mergeCell ref="F63:G63"/>
    <mergeCell ref="F64:G64"/>
    <mergeCell ref="F50:G50"/>
    <mergeCell ref="F51:G51"/>
    <mergeCell ref="F52:G52"/>
    <mergeCell ref="F53:G53"/>
    <mergeCell ref="F54:G54"/>
    <mergeCell ref="F106:G106"/>
    <mergeCell ref="F107:G107"/>
    <mergeCell ref="F108:G108"/>
    <mergeCell ref="F109:G109"/>
    <mergeCell ref="A106:A112"/>
    <mergeCell ref="F99:G99"/>
    <mergeCell ref="F100:G100"/>
    <mergeCell ref="F101:G101"/>
    <mergeCell ref="F102:G102"/>
    <mergeCell ref="F103:G103"/>
    <mergeCell ref="F104:G104"/>
    <mergeCell ref="F110:G110"/>
    <mergeCell ref="F111:G111"/>
    <mergeCell ref="F112:G112"/>
    <mergeCell ref="A88:A105"/>
    <mergeCell ref="F93:G93"/>
    <mergeCell ref="F94:G94"/>
    <mergeCell ref="F95:G95"/>
    <mergeCell ref="F96:G96"/>
    <mergeCell ref="F97:G97"/>
    <mergeCell ref="F91:G91"/>
    <mergeCell ref="F92:G92"/>
    <mergeCell ref="F98:G98"/>
    <mergeCell ref="F105:G105"/>
    <mergeCell ref="F89:G89"/>
    <mergeCell ref="F90:G90"/>
    <mergeCell ref="A55:A74"/>
    <mergeCell ref="F75:G75"/>
    <mergeCell ref="F76:G76"/>
    <mergeCell ref="F77:G77"/>
    <mergeCell ref="F78:G78"/>
    <mergeCell ref="A75:A87"/>
    <mergeCell ref="F56:G56"/>
    <mergeCell ref="F57:G57"/>
    <mergeCell ref="F58:G58"/>
    <mergeCell ref="F80:G80"/>
    <mergeCell ref="F81:G81"/>
    <mergeCell ref="F82:G82"/>
    <mergeCell ref="F83:G83"/>
    <mergeCell ref="F84:G84"/>
    <mergeCell ref="F85:G85"/>
    <mergeCell ref="F86:G86"/>
    <mergeCell ref="F55:G55"/>
    <mergeCell ref="F70:G70"/>
    <mergeCell ref="F79:G79"/>
    <mergeCell ref="F88:G88"/>
    <mergeCell ref="F87:G87"/>
    <mergeCell ref="F74:G74"/>
    <mergeCell ref="F39:G39"/>
    <mergeCell ref="A24:A39"/>
    <mergeCell ref="A40:A54"/>
    <mergeCell ref="F71:G71"/>
    <mergeCell ref="F72:G72"/>
    <mergeCell ref="F73:G73"/>
    <mergeCell ref="F40:G40"/>
    <mergeCell ref="F41:G41"/>
    <mergeCell ref="F42:G42"/>
    <mergeCell ref="F43:G43"/>
    <mergeCell ref="F33:G33"/>
    <mergeCell ref="F34:G34"/>
    <mergeCell ref="F35:G35"/>
    <mergeCell ref="F36:G36"/>
    <mergeCell ref="F37:G37"/>
    <mergeCell ref="F38:G38"/>
    <mergeCell ref="F27:G27"/>
    <mergeCell ref="F28:G28"/>
    <mergeCell ref="F29:G29"/>
    <mergeCell ref="F30:G30"/>
    <mergeCell ref="F31:G31"/>
    <mergeCell ref="F32:G32"/>
    <mergeCell ref="F44:G44"/>
    <mergeCell ref="F45:G45"/>
    <mergeCell ref="F22:G22"/>
    <mergeCell ref="F23:G23"/>
    <mergeCell ref="A16:A23"/>
    <mergeCell ref="F24:G24"/>
    <mergeCell ref="F25:G25"/>
    <mergeCell ref="F26:G26"/>
    <mergeCell ref="F16:G16"/>
    <mergeCell ref="F17:G17"/>
    <mergeCell ref="F18:G18"/>
    <mergeCell ref="F19:G19"/>
    <mergeCell ref="F20:G20"/>
    <mergeCell ref="F21:G21"/>
    <mergeCell ref="F15:G15"/>
    <mergeCell ref="A10:A15"/>
    <mergeCell ref="B5:B9"/>
    <mergeCell ref="B10:B12"/>
    <mergeCell ref="B13:B14"/>
    <mergeCell ref="F4:G4"/>
    <mergeCell ref="C5:C9"/>
    <mergeCell ref="A5:A9"/>
    <mergeCell ref="C10:C12"/>
    <mergeCell ref="C13:C14"/>
    <mergeCell ref="G13:G14"/>
  </mergeCells>
  <pageMargins left="0.7" right="0.7" top="0.75" bottom="0.75" header="0.3" footer="0.3"/>
  <pageSetup orientation="portrait" r:id="rId1"/>
  <ignoredErrors>
    <ignoredError sqref="Q118:Q126" formulaRange="1"/>
    <ignoredError sqref="S14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2024</vt:lpstr>
      <vt:lpstr>ARRENDAMIENTOS 2024</vt:lpstr>
      <vt:lpstr>Mantenimiento 2024</vt:lpstr>
      <vt:lpstr>MEDIOS 2024</vt:lpstr>
      <vt:lpstr>DESPENSAS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Tonatiuh</dc:creator>
  <cp:lastModifiedBy>IAP</cp:lastModifiedBy>
  <cp:lastPrinted>2016-03-14T18:12:19Z</cp:lastPrinted>
  <dcterms:created xsi:type="dcterms:W3CDTF">2015-03-01T22:09:26Z</dcterms:created>
  <dcterms:modified xsi:type="dcterms:W3CDTF">2024-03-22T20:09:55Z</dcterms:modified>
</cp:coreProperties>
</file>