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8_{505591E5-3B45-4338-8A83-AE0B3732064A}" xr6:coauthVersionLast="47" xr6:coauthVersionMax="47" xr10:uidLastSave="{00000000-0000-0000-0000-000000000000}"/>
  <bookViews>
    <workbookView xWindow="-120" yWindow="-120" windowWidth="20730" windowHeight="11160" tabRatio="597" firstSheet="1" activeTab="1" xr2:uid="{00000000-000D-0000-FFFF-FFFF00000000}"/>
  </bookViews>
  <sheets>
    <sheet name="Balanzas a Diciembre 2015" sheetId="2" state="hidden" r:id="rId1"/>
    <sheet name="GRÁFICAS GASTOS 2023" sheetId="9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71" i="9" l="1"/>
  <c r="AA769" i="9"/>
  <c r="AB769" i="9"/>
  <c r="S769" i="9"/>
  <c r="T769" i="9"/>
  <c r="U769" i="9"/>
  <c r="V769" i="9"/>
  <c r="W769" i="9"/>
  <c r="X769" i="9"/>
  <c r="Y769" i="9"/>
  <c r="Z769" i="9"/>
  <c r="R769" i="9"/>
  <c r="AC727" i="9"/>
  <c r="L727" i="9" s="1"/>
  <c r="AC708" i="9"/>
  <c r="L708" i="9" s="1"/>
  <c r="AC691" i="9"/>
  <c r="L691" i="9" s="1"/>
  <c r="AC672" i="9"/>
  <c r="L672" i="9" s="1"/>
  <c r="AC613" i="9"/>
  <c r="L613" i="9" s="1"/>
  <c r="AC529" i="9"/>
  <c r="L529" i="9" s="1"/>
  <c r="AC413" i="9"/>
  <c r="L413" i="9" s="1"/>
  <c r="AC393" i="9"/>
  <c r="L393" i="9" s="1"/>
  <c r="AC372" i="9"/>
  <c r="L372" i="9" s="1"/>
  <c r="AC294" i="9"/>
  <c r="L294" i="9" s="1"/>
  <c r="AC237" i="9"/>
  <c r="L237" i="9" s="1"/>
  <c r="AC196" i="9"/>
  <c r="L196" i="9" s="1"/>
  <c r="AC177" i="9"/>
  <c r="L177" i="9" s="1"/>
  <c r="AC89" i="9"/>
  <c r="L89" i="9" s="1"/>
  <c r="AC67" i="9"/>
  <c r="L67" i="9" s="1"/>
  <c r="AC158" i="9" l="1"/>
  <c r="L158" i="9" s="1"/>
  <c r="AC509" i="9"/>
  <c r="L509" i="9" s="1"/>
  <c r="AC335" i="9"/>
  <c r="L335" i="9" s="1"/>
  <c r="AC256" i="9"/>
  <c r="L256" i="9" s="1"/>
  <c r="AC432" i="9"/>
  <c r="L432" i="9" s="1"/>
  <c r="AC137" i="9" l="1"/>
  <c r="L137" i="9" s="1"/>
  <c r="Q591" i="9"/>
  <c r="AC590" i="9"/>
  <c r="L590" i="9" s="1"/>
  <c r="AC548" i="9"/>
  <c r="L548" i="9" s="1"/>
  <c r="AC489" i="9"/>
  <c r="L489" i="9" s="1"/>
  <c r="AC470" i="9"/>
  <c r="L470" i="9" s="1"/>
  <c r="AC353" i="9"/>
  <c r="L353" i="9" s="1"/>
  <c r="AC316" i="9"/>
  <c r="L316" i="9" s="1"/>
  <c r="AC275" i="9"/>
  <c r="L275" i="9" s="1"/>
  <c r="AC216" i="9"/>
  <c r="L216" i="9" s="1"/>
  <c r="AC113" i="9"/>
  <c r="L113" i="9" s="1"/>
  <c r="AC47" i="9"/>
  <c r="L47" i="9" s="1"/>
  <c r="AC25" i="9"/>
  <c r="L25" i="9" s="1"/>
  <c r="AC3" i="9"/>
  <c r="L3" i="9" s="1"/>
  <c r="Q769" i="9" l="1"/>
  <c r="AC769" i="9" s="1"/>
  <c r="L769" i="9" s="1"/>
  <c r="AC751" i="9" l="1"/>
  <c r="L751" i="9" s="1"/>
  <c r="AC652" i="9" l="1"/>
  <c r="L652" i="9" s="1"/>
  <c r="AC632" i="9" l="1"/>
  <c r="L632" i="9" s="1"/>
  <c r="AC572" i="9"/>
  <c r="L572" i="9" s="1"/>
  <c r="AC451" i="9"/>
  <c r="L451" i="9" s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<sst xmlns="http://schemas.openxmlformats.org/spreadsheetml/2006/main" count="1497" uniqueCount="240">
  <si>
    <t>MUNICIPIO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</si>
  <si>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</si>
  <si>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</si>
  <si>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</si>
  <si>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</si>
  <si>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</si>
  <si>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</si>
  <si>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</si>
  <si>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</si>
  <si>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</si>
  <si>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</si>
  <si>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</si>
  <si>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</si>
  <si>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</si>
  <si>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</si>
  <si>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</si>
  <si>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</si>
  <si>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</si>
  <si>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</si>
  <si>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</si>
  <si>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</si>
  <si>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</si>
  <si>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</si>
  <si>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</si>
  <si>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</si>
  <si>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</si>
  <si>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</si>
  <si>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</si>
  <si>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</si>
  <si>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</si>
  <si>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</si>
  <si>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</si>
  <si>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</si>
  <si>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</si>
  <si>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</si>
  <si>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</si>
  <si>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</si>
  <si>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</si>
  <si>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</si>
  <si>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</si>
  <si>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5251 PENSIONES</t>
  </si>
  <si>
    <t>5411 INTERESES DE LA DEUDA PUBLICA INTERNA</t>
  </si>
  <si>
    <t>5611 CONSTRUCCIÓN EN BIENES NO CAPITALIZABLE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</si>
  <si>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</si>
  <si>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</si>
  <si>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</si>
  <si>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</si>
  <si>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</si>
  <si>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</si>
  <si>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</si>
  <si>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</si>
  <si>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</si>
  <si>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</si>
  <si>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</si>
  <si>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</si>
  <si>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</si>
  <si>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</si>
  <si>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</si>
  <si>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</si>
  <si>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</si>
  <si>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</si>
  <si>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</si>
  <si>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</si>
  <si>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</si>
  <si>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</si>
  <si>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</si>
  <si>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</si>
  <si>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</si>
  <si>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</si>
  <si>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</si>
  <si>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</si>
  <si>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</si>
  <si>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</si>
  <si>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</si>
  <si>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</si>
  <si>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</si>
  <si>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</si>
  <si>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</si>
  <si>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</si>
  <si>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</si>
  <si>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</si>
  <si>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</si>
  <si>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</si>
  <si>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</si>
  <si>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</si>
  <si>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</si>
  <si>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</si>
  <si>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</si>
  <si>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</si>
  <si>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</si>
  <si>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</si>
  <si>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</si>
  <si>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</si>
  <si>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</si>
  <si>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</si>
  <si>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</si>
  <si>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</si>
  <si>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</si>
  <si>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</si>
  <si>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</si>
  <si>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</si>
  <si>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</si>
  <si>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</si>
  <si>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</si>
  <si>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</si>
  <si>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</si>
  <si>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</si>
  <si>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</si>
  <si>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</si>
  <si>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</si>
  <si>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</si>
  <si>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</si>
  <si>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</si>
  <si>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</si>
  <si>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</si>
  <si>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</si>
  <si>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</si>
  <si>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</si>
  <si>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</si>
  <si>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</si>
  <si>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</si>
  <si>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</si>
  <si>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</si>
  <si>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</si>
  <si>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</si>
  <si>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</si>
  <si>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</si>
  <si>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</si>
  <si>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</si>
  <si>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</si>
  <si>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</si>
  <si>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</si>
  <si>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</si>
  <si>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</si>
  <si>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</si>
  <si>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</si>
  <si>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</si>
  <si>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</si>
  <si>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</si>
  <si>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</si>
  <si>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</si>
  <si>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</si>
  <si>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</si>
  <si>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</si>
  <si>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</si>
  <si>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</si>
  <si>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</si>
  <si>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</si>
  <si>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</si>
  <si>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</si>
  <si>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</si>
  <si>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</si>
  <si>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</si>
  <si>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</si>
  <si>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</si>
  <si>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</si>
  <si>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</si>
  <si>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</si>
  <si>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</si>
  <si>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</si>
  <si>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</si>
  <si>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</si>
  <si>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</si>
  <si>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</si>
  <si>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</si>
  <si>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</si>
  <si>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</si>
  <si>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</si>
  <si>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</si>
  <si>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</si>
  <si>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</si>
  <si>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</si>
  <si>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</si>
  <si>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</si>
  <si>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</si>
  <si>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</si>
  <si>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</si>
  <si>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</si>
  <si>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</si>
  <si>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</si>
  <si>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</si>
  <si>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</si>
  <si>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</si>
  <si>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</si>
  <si>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</si>
  <si>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</si>
  <si>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</si>
  <si>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</si>
  <si>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</si>
  <si>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</si>
  <si>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</si>
  <si>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</si>
  <si>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</si>
  <si>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</si>
  <si>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</si>
  <si>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</si>
  <si>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</si>
  <si>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</si>
  <si>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</si>
  <si>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</si>
  <si>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</si>
  <si>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</si>
  <si>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</si>
  <si>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</si>
  <si>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</si>
  <si>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</si>
  <si>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</si>
  <si>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</si>
  <si>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</si>
  <si>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</si>
  <si>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</si>
  <si>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</si>
  <si>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</si>
  <si>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</si>
  <si>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</si>
  <si>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</si>
  <si>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</si>
  <si>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</si>
  <si>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</si>
  <si>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5591 GASTOS DE EJERCICIOS ANTERIORES</t>
  </si>
  <si>
    <t>Octubre</t>
  </si>
  <si>
    <t>Noviembre</t>
  </si>
  <si>
    <t>Diciembre</t>
  </si>
  <si>
    <t>5515 DEPRECIACIÓN DE BIENES MUEBLES</t>
  </si>
  <si>
    <t>5611 CONSTRUCCIÓN EN BIENES NO CAPITALIZABLES</t>
  </si>
  <si>
    <t>SUMAN LOS GASTOS (más obra pública no capitalizable)</t>
  </si>
  <si>
    <t>SUMA DE GASTOS MENSUALES</t>
  </si>
  <si>
    <t xml:space="preserve">5244 AYUDAS SOCIALES POR DESASTRES NATURALES </t>
  </si>
  <si>
    <t xml:space="preserve">5518 DISMINUCIÓN DE BIENES POR PÉRDIDA </t>
  </si>
  <si>
    <t>5518 DISMINUCIÓN DE BIENES POR PÉRDIDA, OBS. O DET.</t>
  </si>
  <si>
    <t>5421 COMISIONES DE LA DEUDA PÚBLICA INTERNA</t>
  </si>
  <si>
    <t>5431 GASTOS DE LA DEUDA PÚBLICA INTERNA</t>
  </si>
  <si>
    <t>]</t>
  </si>
  <si>
    <t>5127 VESTUARIO, BLANCOS, PRENDAS DE PROTECCIÓN Y ARTÍCULOS DEPORTIVOS</t>
  </si>
  <si>
    <t xml:space="preserve">Suma </t>
  </si>
  <si>
    <t>VESTUARIO, BLANCOS, PRENDAS DE PROTECCIÓN Y ARTÍCULOS DEPORTIVOS</t>
  </si>
  <si>
    <t>GASTOS DE EJERCICIOS ANTERIORES</t>
  </si>
  <si>
    <t xml:space="preserve"> </t>
  </si>
  <si>
    <t>COMPARATIVO DE EJERCIICIOS 2013 A 2023 - MUNICIPIO DE AHOME</t>
  </si>
  <si>
    <t>EJERCICIO 2023 DEL AYUNTAMIENTO DE AHOME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</si>
</sst>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2" tint="-0.7499923703726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43" fontId="3" fillId="0" borderId="0" xfId="1" applyFont="1" applyAlignment="1"/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0" xfId="1" applyFont="1" applyAlignment="1"/>
    <xf numFmtId="43" fontId="4" fillId="0" borderId="0" xfId="1" applyFont="1" applyBorder="1"/>
    <xf numFmtId="43" fontId="4" fillId="0" borderId="1" xfId="1" applyFont="1" applyBorder="1"/>
    <xf numFmtId="43" fontId="4" fillId="0" borderId="1" xfId="1" applyFont="1" applyBorder="1" applyAlignment="1">
      <alignment wrapText="1"/>
    </xf>
    <xf numFmtId="43" fontId="3" fillId="0" borderId="0" xfId="1" applyFont="1"/>
    <xf numFmtId="43" fontId="4" fillId="0" borderId="0" xfId="1" applyFont="1" applyBorder="1" applyAlignment="1"/>
    <xf numFmtId="43" fontId="3" fillId="0" borderId="0" xfId="1" applyFont="1" applyBorder="1"/>
    <xf numFmtId="43" fontId="4" fillId="3" borderId="0" xfId="1" applyFont="1" applyFill="1" applyAlignment="1">
      <alignment wrapText="1"/>
    </xf>
    <xf numFmtId="43" fontId="4" fillId="3" borderId="0" xfId="1" applyFont="1" applyFill="1"/>
    <xf numFmtId="43" fontId="4" fillId="3" borderId="0" xfId="1" applyFont="1" applyFill="1" applyAlignment="1"/>
    <xf numFmtId="43" fontId="3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right"/>
    </xf>
    <xf numFmtId="43" fontId="5" fillId="2" borderId="0" xfId="1" applyFont="1" applyFill="1"/>
    <xf numFmtId="43" fontId="5" fillId="0" borderId="0" xfId="1" applyFont="1" applyAlignment="1"/>
    <xf numFmtId="43" fontId="5" fillId="0" borderId="0" xfId="1" applyFont="1"/>
    <xf numFmtId="43" fontId="6" fillId="0" borderId="0" xfId="1" applyFont="1" applyAlignment="1">
      <alignment wrapText="1"/>
    </xf>
    <xf numFmtId="43" fontId="6" fillId="0" borderId="0" xfId="1" applyFont="1" applyAlignment="1"/>
    <xf numFmtId="43" fontId="6" fillId="0" borderId="0" xfId="1" applyFont="1" applyAlignment="1">
      <alignment horizontal="right"/>
    </xf>
    <xf numFmtId="43" fontId="7" fillId="0" borderId="0" xfId="1" applyFont="1" applyAlignment="1">
      <alignment wrapText="1"/>
    </xf>
    <xf numFmtId="43" fontId="8" fillId="0" borderId="0" xfId="1" applyFont="1" applyAlignment="1">
      <alignment horizontal="center" wrapText="1"/>
    </xf>
    <xf numFmtId="43" fontId="8" fillId="0" borderId="0" xfId="1" applyFont="1" applyAlignment="1">
      <alignment wrapText="1"/>
    </xf>
    <xf numFmtId="43" fontId="6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43" fontId="5" fillId="0" borderId="0" xfId="1" applyFont="1" applyFill="1"/>
    <xf numFmtId="43" fontId="6" fillId="0" borderId="0" xfId="1" applyFont="1" applyFill="1" applyAlignment="1">
      <alignment wrapText="1"/>
    </xf>
    <xf numFmtId="43" fontId="6" fillId="3" borderId="0" xfId="1" applyFont="1" applyFill="1" applyAlignment="1">
      <alignment wrapText="1"/>
    </xf>
    <xf numFmtId="43" fontId="5" fillId="3" borderId="0" xfId="1" applyFont="1" applyFill="1" applyAlignment="1">
      <alignment horizontal="right"/>
    </xf>
    <xf numFmtId="43" fontId="6" fillId="3" borderId="0" xfId="1" applyFont="1" applyFill="1" applyAlignment="1">
      <alignment horizontal="right"/>
    </xf>
    <xf numFmtId="43" fontId="5" fillId="3" borderId="0" xfId="1" applyFont="1" applyFill="1"/>
    <xf numFmtId="43" fontId="6" fillId="3" borderId="0" xfId="1" applyFont="1" applyFill="1" applyAlignment="1"/>
    <xf numFmtId="0" fontId="6" fillId="0" borderId="0" xfId="1" applyNumberFormat="1" applyFont="1" applyAlignment="1">
      <alignment horizontal="right"/>
    </xf>
    <xf numFmtId="43" fontId="6" fillId="0" borderId="0" xfId="1" applyFont="1"/>
    <xf numFmtId="43" fontId="6" fillId="0" borderId="0" xfId="1" applyFont="1" applyFill="1" applyAlignment="1"/>
    <xf numFmtId="43" fontId="6" fillId="0" borderId="0" xfId="1" applyFont="1" applyFill="1"/>
    <xf numFmtId="49" fontId="6" fillId="0" borderId="0" xfId="0" applyNumberFormat="1" applyFont="1" applyAlignment="1">
      <alignment wrapText="1"/>
    </xf>
    <xf numFmtId="4" fontId="5" fillId="0" borderId="0" xfId="0" applyNumberFormat="1" applyFont="1"/>
    <xf numFmtId="4" fontId="6" fillId="0" borderId="0" xfId="0" applyNumberFormat="1" applyFont="1"/>
    <xf numFmtId="43" fontId="5" fillId="0" borderId="0" xfId="1" applyFont="1" applyBorder="1"/>
    <xf numFmtId="43" fontId="6" fillId="0" borderId="1" xfId="1" applyFont="1" applyBorder="1" applyAlignment="1"/>
    <xf numFmtId="4" fontId="6" fillId="0" borderId="1" xfId="0" applyNumberFormat="1" applyFont="1" applyBorder="1"/>
    <xf numFmtId="4" fontId="5" fillId="0" borderId="1" xfId="0" applyNumberFormat="1" applyFont="1" applyBorder="1"/>
    <xf numFmtId="43" fontId="5" fillId="0" borderId="1" xfId="1" applyFont="1" applyBorder="1"/>
    <xf numFmtId="43" fontId="8" fillId="0" borderId="0" xfId="1" applyFont="1"/>
    <xf numFmtId="43" fontId="8" fillId="0" borderId="0" xfId="1" applyFont="1" applyFill="1"/>
    <xf numFmtId="43" fontId="9" fillId="0" borderId="0" xfId="1" applyFont="1" applyFill="1"/>
    <xf numFmtId="0" fontId="5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" fontId="8" fillId="0" borderId="0" xfId="0" applyNumberFormat="1" applyFont="1"/>
    <xf numFmtId="43" fontId="10" fillId="0" borderId="0" xfId="1" applyFont="1" applyFill="1" applyAlignment="1">
      <alignment horizontal="right"/>
    </xf>
    <xf numFmtId="43" fontId="8" fillId="0" borderId="0" xfId="1" applyFont="1" applyAlignment="1"/>
    <xf numFmtId="43" fontId="5" fillId="2" borderId="0" xfId="1" applyFont="1" applyFill="1" applyBorder="1"/>
    <xf numFmtId="43" fontId="5" fillId="0" borderId="0" xfId="1" applyFont="1" applyBorder="1" applyAlignment="1">
      <alignment wrapText="1"/>
    </xf>
    <xf numFmtId="43" fontId="5" fillId="2" borderId="1" xfId="1" applyFont="1" applyFill="1" applyBorder="1"/>
    <xf numFmtId="43" fontId="8" fillId="0" borderId="0" xfId="1" applyFont="1" applyBorder="1"/>
    <xf numFmtId="0" fontId="1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/>
    <xf numFmtId="43" fontId="0" fillId="0" borderId="0" xfId="0" applyNumberFormat="1"/>
    <xf numFmtId="43" fontId="1" fillId="0" borderId="2" xfId="1" applyFont="1" applyFill="1" applyBorder="1"/>
    <xf numFmtId="4" fontId="15" fillId="0" borderId="2" xfId="1" applyNumberFormat="1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wrapText="1"/>
    </xf>
    <xf numFmtId="43" fontId="0" fillId="0" borderId="4" xfId="1" applyFont="1" applyFill="1" applyBorder="1"/>
    <xf numFmtId="43" fontId="0" fillId="0" borderId="5" xfId="1" applyFont="1" applyFill="1" applyBorder="1"/>
    <xf numFmtId="43" fontId="19" fillId="0" borderId="2" xfId="1" applyFont="1" applyFill="1" applyBorder="1"/>
    <xf numFmtId="43" fontId="19" fillId="0" borderId="0" xfId="1" applyFont="1" applyFill="1" applyBorder="1"/>
    <xf numFmtId="43" fontId="0" fillId="0" borderId="2" xfId="1" applyFont="1" applyFill="1" applyBorder="1"/>
    <xf numFmtId="43" fontId="12" fillId="0" borderId="2" xfId="4" applyFont="1" applyFill="1" applyBorder="1"/>
    <xf numFmtId="0" fontId="17" fillId="0" borderId="0" xfId="2" applyFont="1" applyFill="1" applyBorder="1" applyAlignment="1"/>
    <xf numFmtId="0" fontId="17" fillId="0" borderId="0" xfId="2" applyFont="1" applyFill="1" applyBorder="1" applyAlignment="1">
      <alignment horizontal="center"/>
    </xf>
    <xf numFmtId="0" fontId="16" fillId="0" borderId="0" xfId="0" applyFont="1"/>
    <xf numFmtId="43" fontId="19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43" fontId="20" fillId="0" borderId="2" xfId="1" applyFont="1" applyFill="1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0" applyNumberFormat="1" applyBorder="1"/>
    <xf numFmtId="43" fontId="0" fillId="0" borderId="5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/>
    </xf>
    <xf numFmtId="43" fontId="0" fillId="0" borderId="6" xfId="1" applyFont="1" applyFill="1" applyBorder="1"/>
    <xf numFmtId="43" fontId="0" fillId="0" borderId="6" xfId="1" applyFont="1" applyFill="1" applyBorder="1" applyAlignment="1">
      <alignment horizontal="center"/>
    </xf>
    <xf numFmtId="4" fontId="0" fillId="0" borderId="2" xfId="0" applyNumberFormat="1" applyBorder="1"/>
    <xf numFmtId="43" fontId="12" fillId="0" borderId="2" xfId="1" applyFont="1" applyFill="1" applyBorder="1"/>
    <xf numFmtId="0" fontId="2" fillId="0" borderId="10" xfId="0" applyFont="1" applyBorder="1" applyAlignment="1">
      <alignment horizontal="center"/>
    </xf>
    <xf numFmtId="43" fontId="0" fillId="0" borderId="9" xfId="1" applyFont="1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3" fontId="14" fillId="0" borderId="2" xfId="1" applyFont="1" applyFill="1" applyBorder="1"/>
    <xf numFmtId="4" fontId="0" fillId="0" borderId="2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0" fillId="0" borderId="0" xfId="1" applyNumberFormat="1" applyFont="1" applyFill="1" applyBorder="1" applyAlignment="1">
      <alignment horizontal="center" wrapText="1"/>
    </xf>
    <xf numFmtId="0" fontId="0" fillId="0" borderId="2" xfId="1" applyNumberFormat="1" applyFont="1" applyFill="1" applyBorder="1" applyAlignment="1">
      <alignment horizontal="center" wrapText="1"/>
    </xf>
    <xf numFmtId="4" fontId="0" fillId="0" borderId="6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11" fillId="0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4" fontId="1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wrapText="1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/>
    </xf>
    <xf numFmtId="0" fontId="0" fillId="0" borderId="2" xfId="1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center" wrapText="1"/>
    </xf>
    <xf numFmtId="43" fontId="0" fillId="0" borderId="8" xfId="1" applyFont="1" applyFill="1" applyBorder="1"/>
    <xf numFmtId="0" fontId="16" fillId="5" borderId="0" xfId="0" applyFont="1" applyFill="1"/>
    <xf numFmtId="0" fontId="0" fillId="5" borderId="4" xfId="0" applyFill="1" applyBorder="1"/>
    <xf numFmtId="43" fontId="0" fillId="5" borderId="4" xfId="1" applyFont="1" applyFill="1" applyBorder="1"/>
    <xf numFmtId="0" fontId="0" fillId="5" borderId="8" xfId="0" applyFill="1" applyBorder="1"/>
    <xf numFmtId="4" fontId="0" fillId="5" borderId="4" xfId="0" applyNumberFormat="1" applyFill="1" applyBorder="1"/>
    <xf numFmtId="0" fontId="2" fillId="5" borderId="4" xfId="0" applyFont="1" applyFill="1" applyBorder="1" applyAlignment="1">
      <alignment horizontal="center"/>
    </xf>
    <xf numFmtId="0" fontId="0" fillId="5" borderId="0" xfId="0" applyFill="1"/>
    <xf numFmtId="2" fontId="0" fillId="0" borderId="0" xfId="0" applyNumberFormat="1"/>
    <xf numFmtId="43" fontId="3" fillId="0" borderId="0" xfId="1" applyFont="1" applyAlignment="1">
      <alignment horizontal="center"/>
    </xf>
    <xf numFmtId="0" fontId="18" fillId="0" borderId="1" xfId="0" applyFont="1" applyBorder="1" applyAlignment="1">
      <alignment horizontal="center"/>
    </xf>
  </cellXfs>
  <cellStyles count="5">
    <cellStyle name="Millares" xfId="1" builtinId="3"/>
    <cellStyle name="Millares 2" xfId="3" xr:uid="{B12093B6-6422-4F0B-A5AB-6020EDD71C89}"/>
    <cellStyle name="Millares 3" xfId="4" xr:uid="{D11394DA-83CB-4FCB-8A99-DEC76B52617D}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2023'!$B$137:$L$137</c:f>
              <c:numCache>
                <c:formatCode>_(* #,##0.00_);_(* \(#,##0.00\);_(* "-"??_);_(@_)</c:formatCode>
                <c:ptCount val="11"/>
                <c:pt idx="0">
                  <c:v>5422316.3899999997</c:v>
                </c:pt>
                <c:pt idx="1">
                  <c:v>5981379.5899999999</c:v>
                </c:pt>
                <c:pt idx="2">
                  <c:v>5674816.9900000002</c:v>
                </c:pt>
                <c:pt idx="3">
                  <c:v>7972735.0899999999</c:v>
                </c:pt>
                <c:pt idx="4">
                  <c:v>5710007.1099999994</c:v>
                </c:pt>
                <c:pt idx="5">
                  <c:v>5351683.8500000006</c:v>
                </c:pt>
                <c:pt idx="6">
                  <c:v>7636813.5099999998</c:v>
                </c:pt>
                <c:pt idx="7">
                  <c:v>7696738.3899999997</c:v>
                </c:pt>
                <c:pt idx="8">
                  <c:v>8114035.25</c:v>
                </c:pt>
                <c:pt idx="9">
                  <c:v>12587680.699999999</c:v>
                </c:pt>
                <c:pt idx="10">
                  <c:v>2670255.35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601-B5FF-5F05833AB0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704"/>
        <c:axId val="-1678676896"/>
        <c:axId val="0"/>
      </c:bar3DChart>
      <c:catAx>
        <c:axId val="-1678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6896"/>
        <c:crosses val="autoZero"/>
        <c:auto val="1"/>
        <c:lblAlgn val="ctr"/>
        <c:lblOffset val="100"/>
        <c:noMultiLvlLbl val="0"/>
      </c:catAx>
      <c:valAx>
        <c:axId val="-1678676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2023'!$B$352:$L$352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2023'!$B$353:$L$353</c:f>
              <c:numCache>
                <c:formatCode>_(* #,##0.00_);_(* \(#,##0.00\);_(* "-"??_);_(@_)</c:formatCode>
                <c:ptCount val="11"/>
                <c:pt idx="0">
                  <c:v>92953850.640000001</c:v>
                </c:pt>
                <c:pt idx="1">
                  <c:v>113248939.92</c:v>
                </c:pt>
                <c:pt idx="2">
                  <c:v>117035967.89</c:v>
                </c:pt>
                <c:pt idx="3">
                  <c:v>117288462.02</c:v>
                </c:pt>
                <c:pt idx="4">
                  <c:v>124357977.13999999</c:v>
                </c:pt>
                <c:pt idx="5">
                  <c:v>138853332.05000001</c:v>
                </c:pt>
                <c:pt idx="6">
                  <c:v>142079642.65000001</c:v>
                </c:pt>
                <c:pt idx="7">
                  <c:v>103557880.78</c:v>
                </c:pt>
                <c:pt idx="8">
                  <c:v>148951399.66000003</c:v>
                </c:pt>
                <c:pt idx="9">
                  <c:v>200377390.14000002</c:v>
                </c:pt>
                <c:pt idx="10">
                  <c:v>42076938.350000001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B-4E46-AB6D-D9A9FE0F1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264"/>
        <c:axId val="-1678674720"/>
        <c:axId val="0"/>
      </c:bar3DChart>
      <c:catAx>
        <c:axId val="-16786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4720"/>
        <c:crosses val="autoZero"/>
        <c:auto val="1"/>
        <c:lblAlgn val="ctr"/>
        <c:lblOffset val="100"/>
        <c:noMultiLvlLbl val="0"/>
      </c:catAx>
      <c:valAx>
        <c:axId val="-16786747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2023'!$B$392:$L$392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2023'!$B$393:$L$393</c:f>
              <c:numCache>
                <c:formatCode>_(* #,##0.00_);_(* \(#,##0.00\);_(* "-"??_);_(@_)</c:formatCode>
                <c:ptCount val="11"/>
                <c:pt idx="0">
                  <c:v>3202770.35</c:v>
                </c:pt>
                <c:pt idx="1">
                  <c:v>4399356.29</c:v>
                </c:pt>
                <c:pt idx="2">
                  <c:v>3966054.21</c:v>
                </c:pt>
                <c:pt idx="3">
                  <c:v>3450807.28</c:v>
                </c:pt>
                <c:pt idx="4">
                  <c:v>2259154.2399999998</c:v>
                </c:pt>
                <c:pt idx="5">
                  <c:v>2947781.6500000004</c:v>
                </c:pt>
                <c:pt idx="6">
                  <c:v>2049526.51</c:v>
                </c:pt>
                <c:pt idx="7">
                  <c:v>1288607.33</c:v>
                </c:pt>
                <c:pt idx="8">
                  <c:v>986507.82000000007</c:v>
                </c:pt>
                <c:pt idx="9">
                  <c:v>1226052.8400000001</c:v>
                </c:pt>
                <c:pt idx="10">
                  <c:v>479465.65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6CC-A349-45EE1059D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1792"/>
        <c:axId val="-1678678528"/>
        <c:axId val="0"/>
      </c:bar3DChart>
      <c:catAx>
        <c:axId val="-16786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8528"/>
        <c:crosses val="autoZero"/>
        <c:auto val="1"/>
        <c:lblAlgn val="ctr"/>
        <c:lblOffset val="100"/>
        <c:noMultiLvlLbl val="0"/>
      </c:catAx>
      <c:valAx>
        <c:axId val="-1678678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2023'!$B$412:$L$412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2023'!$B$413:$L$413</c:f>
              <c:numCache>
                <c:formatCode>_(* #,##0.00_);_(* \(#,##0.00\);_(* "-"??_);_(@_)</c:formatCode>
                <c:ptCount val="11"/>
                <c:pt idx="0">
                  <c:v>8300257.9199999999</c:v>
                </c:pt>
                <c:pt idx="1">
                  <c:v>11243974.539999999</c:v>
                </c:pt>
                <c:pt idx="2">
                  <c:v>10280282.199999999</c:v>
                </c:pt>
                <c:pt idx="3">
                  <c:v>12025323.16</c:v>
                </c:pt>
                <c:pt idx="4">
                  <c:v>10031322.550000001</c:v>
                </c:pt>
                <c:pt idx="5">
                  <c:v>11541072.49</c:v>
                </c:pt>
                <c:pt idx="6">
                  <c:v>9330115.5600000005</c:v>
                </c:pt>
                <c:pt idx="7">
                  <c:v>3154711.63</c:v>
                </c:pt>
                <c:pt idx="8">
                  <c:v>4514546.2300000004</c:v>
                </c:pt>
                <c:pt idx="9">
                  <c:v>18575357.050000001</c:v>
                </c:pt>
                <c:pt idx="10">
                  <c:v>5171560.3000000007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F-4356-A13C-94F3CA65F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808"/>
        <c:axId val="-1678687776"/>
        <c:axId val="0"/>
      </c:bar3DChart>
      <c:catAx>
        <c:axId val="-16786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7776"/>
        <c:crosses val="autoZero"/>
        <c:auto val="1"/>
        <c:lblAlgn val="ctr"/>
        <c:lblOffset val="100"/>
        <c:noMultiLvlLbl val="0"/>
      </c:catAx>
      <c:valAx>
        <c:axId val="-1678687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2023'!$B$431:$L$431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2023'!$B$432:$L$432</c:f>
              <c:numCache>
                <c:formatCode>_(* #,##0.00_);_(* \(#,##0.00\);_(* "-"??_);_(@_)</c:formatCode>
                <c:ptCount val="11"/>
                <c:pt idx="0">
                  <c:v>3904829.01</c:v>
                </c:pt>
                <c:pt idx="1">
                  <c:v>4967869.4000000004</c:v>
                </c:pt>
                <c:pt idx="2">
                  <c:v>7419100.2800000003</c:v>
                </c:pt>
                <c:pt idx="3">
                  <c:v>3799914.44</c:v>
                </c:pt>
                <c:pt idx="4">
                  <c:v>7810878.5299999993</c:v>
                </c:pt>
                <c:pt idx="5">
                  <c:v>11168457</c:v>
                </c:pt>
                <c:pt idx="6">
                  <c:v>14542529.02</c:v>
                </c:pt>
                <c:pt idx="7">
                  <c:v>8659443.129999999</c:v>
                </c:pt>
                <c:pt idx="8">
                  <c:v>8422044</c:v>
                </c:pt>
                <c:pt idx="9">
                  <c:v>7889506</c:v>
                </c:pt>
                <c:pt idx="10">
                  <c:v>2083004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1-441A-A19F-545E10344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7232"/>
        <c:axId val="-1688664672"/>
        <c:axId val="0"/>
      </c:bar3DChart>
      <c:catAx>
        <c:axId val="-167868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672"/>
        <c:crosses val="autoZero"/>
        <c:auto val="1"/>
        <c:lblAlgn val="ctr"/>
        <c:lblOffset val="100"/>
        <c:noMultiLvlLbl val="0"/>
      </c:catAx>
      <c:valAx>
        <c:axId val="-16886646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2023'!$B$450:$L$450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2023'!$B$451:$L$451</c:f>
              <c:numCache>
                <c:formatCode>_(* #,##0.00_);_(* \(#,##0.00\);_(* "-"??_);_(@_)</c:formatCode>
                <c:ptCount val="11"/>
                <c:pt idx="0">
                  <c:v>1320186</c:v>
                </c:pt>
                <c:pt idx="1">
                  <c:v>1358301</c:v>
                </c:pt>
                <c:pt idx="2">
                  <c:v>1405209</c:v>
                </c:pt>
                <c:pt idx="3">
                  <c:v>1614076.24</c:v>
                </c:pt>
                <c:pt idx="4">
                  <c:v>1650752</c:v>
                </c:pt>
                <c:pt idx="5">
                  <c:v>1593881</c:v>
                </c:pt>
                <c:pt idx="6">
                  <c:v>1211820</c:v>
                </c:pt>
                <c:pt idx="7">
                  <c:v>881260.8</c:v>
                </c:pt>
                <c:pt idx="8">
                  <c:v>0</c:v>
                </c:pt>
                <c:pt idx="9">
                  <c:v>0</c:v>
                </c:pt>
                <c:pt idx="10">
                  <c:v>55089924.269999996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9-4E4B-9B52-3BCD92A954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9232"/>
        <c:axId val="-1688667936"/>
        <c:axId val="0"/>
      </c:bar3DChart>
      <c:catAx>
        <c:axId val="-16886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7936"/>
        <c:crosses val="autoZero"/>
        <c:auto val="1"/>
        <c:lblAlgn val="ctr"/>
        <c:lblOffset val="100"/>
        <c:noMultiLvlLbl val="0"/>
      </c:catAx>
      <c:valAx>
        <c:axId val="-1688667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2023'!$B$469:$L$469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2023'!$B$470:$L$470</c:f>
              <c:numCache>
                <c:formatCode>_(* #,##0.00_);_(* \(#,##0.00\);_(* "-"??_);_(@_)</c:formatCode>
                <c:ptCount val="11"/>
                <c:pt idx="0">
                  <c:v>54993669.700000003</c:v>
                </c:pt>
                <c:pt idx="1">
                  <c:v>60239244.920000002</c:v>
                </c:pt>
                <c:pt idx="2">
                  <c:v>59010283.200000003</c:v>
                </c:pt>
                <c:pt idx="3">
                  <c:v>61270295.390000001</c:v>
                </c:pt>
                <c:pt idx="4">
                  <c:v>76493878.430000007</c:v>
                </c:pt>
                <c:pt idx="5">
                  <c:v>84136218.289999992</c:v>
                </c:pt>
                <c:pt idx="6">
                  <c:v>167270551.07000002</c:v>
                </c:pt>
                <c:pt idx="7">
                  <c:v>205078341.77999997</c:v>
                </c:pt>
                <c:pt idx="8">
                  <c:v>159011183.81999999</c:v>
                </c:pt>
                <c:pt idx="9">
                  <c:v>167390672.60000002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35B-A954-F0981E84A9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7392"/>
        <c:axId val="-1688666848"/>
        <c:axId val="0"/>
      </c:bar3DChart>
      <c:catAx>
        <c:axId val="-16886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848"/>
        <c:crosses val="autoZero"/>
        <c:auto val="1"/>
        <c:lblAlgn val="ctr"/>
        <c:lblOffset val="100"/>
        <c:noMultiLvlLbl val="0"/>
      </c:catAx>
      <c:valAx>
        <c:axId val="-16886668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2023'!$B$488:$L$488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2023'!$B$489:$L$489</c:f>
              <c:numCache>
                <c:formatCode>_(* #,##0.00_);_(* \(#,##0.00\);_(* "-"??_);_(@_)</c:formatCode>
                <c:ptCount val="11"/>
                <c:pt idx="0">
                  <c:v>4662951.29</c:v>
                </c:pt>
                <c:pt idx="1">
                  <c:v>11412629.039999999</c:v>
                </c:pt>
                <c:pt idx="2">
                  <c:v>8890042.4199999999</c:v>
                </c:pt>
                <c:pt idx="3">
                  <c:v>14766254.75</c:v>
                </c:pt>
                <c:pt idx="4">
                  <c:v>1279903.5100000002</c:v>
                </c:pt>
                <c:pt idx="5">
                  <c:v>1196910.6000000001</c:v>
                </c:pt>
                <c:pt idx="6">
                  <c:v>2072189.57</c:v>
                </c:pt>
                <c:pt idx="7">
                  <c:v>1906098.2</c:v>
                </c:pt>
                <c:pt idx="8">
                  <c:v>5487015.6399999997</c:v>
                </c:pt>
                <c:pt idx="9">
                  <c:v>6128613.6540000001</c:v>
                </c:pt>
                <c:pt idx="10">
                  <c:v>438285.27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169-AF73-024C42F02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4336"/>
        <c:axId val="-1688662496"/>
        <c:axId val="0"/>
      </c:bar3DChart>
      <c:catAx>
        <c:axId val="-16886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2496"/>
        <c:crosses val="autoZero"/>
        <c:auto val="1"/>
        <c:lblAlgn val="ctr"/>
        <c:lblOffset val="100"/>
        <c:noMultiLvlLbl val="0"/>
      </c:catAx>
      <c:valAx>
        <c:axId val="-1688662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2023'!$B$508:$L$508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2023'!$B$509:$L$509</c:f>
              <c:numCache>
                <c:formatCode>_(* #,##0.00_);_(* \(#,##0.00\);_(* "-"??_);_(@_)</c:formatCode>
                <c:ptCount val="11"/>
                <c:pt idx="0">
                  <c:v>59231529.020000003</c:v>
                </c:pt>
                <c:pt idx="1">
                  <c:v>50632382.649999999</c:v>
                </c:pt>
                <c:pt idx="2">
                  <c:v>64188531.600000001</c:v>
                </c:pt>
                <c:pt idx="3">
                  <c:v>75232076.790000007</c:v>
                </c:pt>
                <c:pt idx="4">
                  <c:v>85155285.420000002</c:v>
                </c:pt>
                <c:pt idx="5">
                  <c:v>80330240.350000009</c:v>
                </c:pt>
                <c:pt idx="6">
                  <c:v>71633255.510000005</c:v>
                </c:pt>
                <c:pt idx="7">
                  <c:v>58828429.969999999</c:v>
                </c:pt>
                <c:pt idx="8">
                  <c:v>37944637.859999999</c:v>
                </c:pt>
                <c:pt idx="9">
                  <c:v>40738997.269999996</c:v>
                </c:pt>
                <c:pt idx="10">
                  <c:v>12331445.16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4B8-A611-CE4ED32BE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760"/>
        <c:axId val="-1688666304"/>
        <c:axId val="0"/>
      </c:bar3DChart>
      <c:catAx>
        <c:axId val="-168866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304"/>
        <c:crosses val="autoZero"/>
        <c:auto val="1"/>
        <c:lblAlgn val="ctr"/>
        <c:lblOffset val="100"/>
        <c:noMultiLvlLbl val="0"/>
      </c:catAx>
      <c:valAx>
        <c:axId val="-1688666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2023'!$B$528:$L$528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2023'!$B$529:$L$529</c:f>
              <c:numCache>
                <c:formatCode>_(* #,##0.00_);_(* \(#,##0.00\);_(* "-"??_);_(@_)</c:formatCode>
                <c:ptCount val="11"/>
                <c:pt idx="0">
                  <c:v>18387591.23</c:v>
                </c:pt>
                <c:pt idx="1">
                  <c:v>17021647.280000001</c:v>
                </c:pt>
                <c:pt idx="2">
                  <c:v>17637921.239999998</c:v>
                </c:pt>
                <c:pt idx="3">
                  <c:v>17620676.100000001</c:v>
                </c:pt>
                <c:pt idx="4">
                  <c:v>18462313.48</c:v>
                </c:pt>
                <c:pt idx="5">
                  <c:v>21025026</c:v>
                </c:pt>
                <c:pt idx="6">
                  <c:v>23504030.18</c:v>
                </c:pt>
                <c:pt idx="7">
                  <c:v>17821216.219999999</c:v>
                </c:pt>
                <c:pt idx="8">
                  <c:v>17757070.200000003</c:v>
                </c:pt>
                <c:pt idx="9">
                  <c:v>14183762</c:v>
                </c:pt>
                <c:pt idx="10">
                  <c:v>2568132.7999999998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FFB-9944-2FC7238B6B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0320"/>
        <c:axId val="-1688653792"/>
        <c:axId val="0"/>
      </c:bar3DChart>
      <c:catAx>
        <c:axId val="-16886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3792"/>
        <c:crosses val="autoZero"/>
        <c:auto val="1"/>
        <c:lblAlgn val="ctr"/>
        <c:lblOffset val="100"/>
        <c:noMultiLvlLbl val="0"/>
      </c:catAx>
      <c:valAx>
        <c:axId val="-1688653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2023'!$B$547:$L$547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2023'!$B$548:$L$548</c:f>
              <c:numCache>
                <c:formatCode>_(* #,##0.00_);_(* \(#,##0.00\);_(* "-"??_);_(@_)</c:formatCode>
                <c:ptCount val="11"/>
                <c:pt idx="0">
                  <c:v>7354415.0899999999</c:v>
                </c:pt>
                <c:pt idx="1">
                  <c:v>7768246.7999999998</c:v>
                </c:pt>
                <c:pt idx="2">
                  <c:v>5834884.3499999996</c:v>
                </c:pt>
                <c:pt idx="3">
                  <c:v>5574341.9199999999</c:v>
                </c:pt>
                <c:pt idx="4">
                  <c:v>8187460.1799999997</c:v>
                </c:pt>
                <c:pt idx="5">
                  <c:v>3933400.69</c:v>
                </c:pt>
                <c:pt idx="6">
                  <c:v>6888287.5500000007</c:v>
                </c:pt>
                <c:pt idx="7">
                  <c:v>20950032.950000003</c:v>
                </c:pt>
                <c:pt idx="8">
                  <c:v>37588640.460000008</c:v>
                </c:pt>
                <c:pt idx="9">
                  <c:v>49152236.009999998</c:v>
                </c:pt>
                <c:pt idx="10">
                  <c:v>19783439.93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E-4E1B-9802-31DBE2B41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216"/>
        <c:axId val="-1688664128"/>
        <c:axId val="0"/>
      </c:bar3DChart>
      <c:catAx>
        <c:axId val="-168866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128"/>
        <c:crosses val="autoZero"/>
        <c:auto val="1"/>
        <c:lblAlgn val="ctr"/>
        <c:lblOffset val="100"/>
        <c:noMultiLvlLbl val="0"/>
      </c:catAx>
      <c:valAx>
        <c:axId val="-16886641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2023'!$B$157:$L$157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2023'!$B$158:$L$158</c:f>
              <c:numCache>
                <c:formatCode>_(* #,##0.00_);_(* \(#,##0.00\);_(* "-"??_);_(@_)</c:formatCode>
                <c:ptCount val="11"/>
                <c:pt idx="0">
                  <c:v>3003002.39</c:v>
                </c:pt>
                <c:pt idx="1">
                  <c:v>1992175.5</c:v>
                </c:pt>
                <c:pt idx="2">
                  <c:v>2156811.7400000002</c:v>
                </c:pt>
                <c:pt idx="3">
                  <c:v>1939888.24</c:v>
                </c:pt>
                <c:pt idx="4">
                  <c:v>2152034.39</c:v>
                </c:pt>
                <c:pt idx="5">
                  <c:v>2256037.54</c:v>
                </c:pt>
                <c:pt idx="6">
                  <c:v>3718136.2600000002</c:v>
                </c:pt>
                <c:pt idx="7">
                  <c:v>2652229.9200000004</c:v>
                </c:pt>
                <c:pt idx="8">
                  <c:v>2796197.8000000003</c:v>
                </c:pt>
                <c:pt idx="9">
                  <c:v>3095365.76</c:v>
                </c:pt>
                <c:pt idx="10">
                  <c:v>770748.41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6C2-9B09-1B79F3C43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7984"/>
        <c:axId val="-1678686144"/>
        <c:axId val="0"/>
      </c:bar3DChart>
      <c:catAx>
        <c:axId val="-16786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144"/>
        <c:crosses val="autoZero"/>
        <c:auto val="1"/>
        <c:lblAlgn val="ctr"/>
        <c:lblOffset val="100"/>
        <c:noMultiLvlLbl val="0"/>
      </c:catAx>
      <c:valAx>
        <c:axId val="-1678686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2023'!$B$589:$L$589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2023'!$B$590:$L$590</c:f>
              <c:numCache>
                <c:formatCode>_(* #,##0.00_);_(* \(#,##0.00\);_(* "-"??_);_(@_)</c:formatCode>
                <c:ptCount val="11"/>
                <c:pt idx="0">
                  <c:v>508353.55</c:v>
                </c:pt>
                <c:pt idx="1">
                  <c:v>1060830.96</c:v>
                </c:pt>
                <c:pt idx="2">
                  <c:v>950084.28</c:v>
                </c:pt>
                <c:pt idx="3">
                  <c:v>919782.48</c:v>
                </c:pt>
                <c:pt idx="4">
                  <c:v>919782.48</c:v>
                </c:pt>
                <c:pt idx="5">
                  <c:v>1958871.7499999998</c:v>
                </c:pt>
                <c:pt idx="6">
                  <c:v>134861680.31</c:v>
                </c:pt>
                <c:pt idx="7">
                  <c:v>151474043.13</c:v>
                </c:pt>
                <c:pt idx="8">
                  <c:v>185145773.72999999</c:v>
                </c:pt>
                <c:pt idx="9">
                  <c:v>231459619.79000002</c:v>
                </c:pt>
                <c:pt idx="10">
                  <c:v>56439013.350000009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A4C-B485-6A0CA89F40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952"/>
        <c:axId val="-1688659776"/>
        <c:axId val="0"/>
      </c:bar3DChart>
      <c:catAx>
        <c:axId val="-1688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9776"/>
        <c:crosses val="autoZero"/>
        <c:auto val="1"/>
        <c:lblAlgn val="ctr"/>
        <c:lblOffset val="100"/>
        <c:noMultiLvlLbl val="0"/>
      </c:catAx>
      <c:valAx>
        <c:axId val="-1688659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2023'!$A$708</c:f>
              <c:strCache>
                <c:ptCount val="1"/>
                <c:pt idx="0">
                  <c:v>5611 CONSTRUCCIÓN EN BIENES NO CAPITALIZABLE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2023'!$B$707:$L$707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2023'!$B$708:$L$708</c:f>
              <c:numCache>
                <c:formatCode>_(* #,##0.00_);_(* \(#,##0.00\);_(* "-"??_);_(@_)</c:formatCode>
                <c:ptCount val="11"/>
                <c:pt idx="0">
                  <c:v>346276384.89999998</c:v>
                </c:pt>
                <c:pt idx="1">
                  <c:v>178768483.81999999</c:v>
                </c:pt>
                <c:pt idx="2">
                  <c:v>266975293.37</c:v>
                </c:pt>
                <c:pt idx="3">
                  <c:v>349711059.56999999</c:v>
                </c:pt>
                <c:pt idx="4">
                  <c:v>352770330.45999998</c:v>
                </c:pt>
                <c:pt idx="5">
                  <c:v>291770966.22000003</c:v>
                </c:pt>
                <c:pt idx="6">
                  <c:v>164496936.22</c:v>
                </c:pt>
                <c:pt idx="7" formatCode="#,##0.00">
                  <c:v>194071575.65000001</c:v>
                </c:pt>
                <c:pt idx="8">
                  <c:v>84453828.719999999</c:v>
                </c:pt>
                <c:pt idx="9" formatCode="#,##0.00">
                  <c:v>35714648.710000001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8B7-BB85-9235E6A861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8480"/>
        <c:axId val="-1688657600"/>
        <c:axId val="0"/>
      </c:bar3DChart>
      <c:catAx>
        <c:axId val="-16886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600"/>
        <c:crosses val="autoZero"/>
        <c:auto val="1"/>
        <c:lblAlgn val="ctr"/>
        <c:lblOffset val="100"/>
        <c:noMultiLvlLbl val="0"/>
      </c:catAx>
      <c:valAx>
        <c:axId val="-1688657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2023'!$Q$157:$AB$157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2023'!$Q$158:$AB$158</c:f>
              <c:numCache>
                <c:formatCode>_(* #,##0.00_);_(* \(#,##0.00\);_(* "-"??_);_(@_)</c:formatCode>
                <c:ptCount val="12"/>
                <c:pt idx="0">
                  <c:v>139122.20000000001</c:v>
                </c:pt>
                <c:pt idx="1">
                  <c:v>279791.32</c:v>
                </c:pt>
                <c:pt idx="2">
                  <c:v>351834.89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3-400E-BCF1-AAC1603F68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584"/>
        <c:axId val="-1688654880"/>
        <c:axId val="0"/>
      </c:bar3DChart>
      <c:catAx>
        <c:axId val="-16886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4880"/>
        <c:crosses val="autoZero"/>
        <c:auto val="1"/>
        <c:lblAlgn val="ctr"/>
        <c:lblOffset val="100"/>
        <c:noMultiLvlLbl val="0"/>
      </c:catAx>
      <c:valAx>
        <c:axId val="-1688654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2023'!$Q$176:$AB$176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2023'!$Q$177:$AB$177</c:f>
              <c:numCache>
                <c:formatCode>_(* #,##0.00_);_(* \(#,##0.00\);_(* "-"??_);_(@_)</c:formatCode>
                <c:ptCount val="12"/>
                <c:pt idx="0">
                  <c:v>108520.09</c:v>
                </c:pt>
                <c:pt idx="1">
                  <c:v>3056398.1</c:v>
                </c:pt>
                <c:pt idx="2">
                  <c:v>2870386.9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BD5-80D9-397CE6492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408"/>
        <c:axId val="-1688660864"/>
        <c:axId val="0"/>
      </c:bar3DChart>
      <c:catAx>
        <c:axId val="-168866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0864"/>
        <c:crosses val="autoZero"/>
        <c:auto val="1"/>
        <c:lblAlgn val="ctr"/>
        <c:lblOffset val="100"/>
        <c:noMultiLvlLbl val="0"/>
      </c:catAx>
      <c:valAx>
        <c:axId val="-1688660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2023'!$Q$195:$AB$195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2023'!$Q$196:$AB$196</c:f>
              <c:numCache>
                <c:formatCode>_(* #,##0.00_);_(* \(#,##0.00\);_(* "-"??_);_(@_)</c:formatCode>
                <c:ptCount val="12"/>
                <c:pt idx="1">
                  <c:v>374164.73</c:v>
                </c:pt>
                <c:pt idx="2">
                  <c:v>492514.55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F-495C-B5CC-634CEB64E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040"/>
        <c:axId val="-1688658688"/>
        <c:axId val="0"/>
      </c:bar3DChart>
      <c:catAx>
        <c:axId val="-168866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8688"/>
        <c:crosses val="autoZero"/>
        <c:auto val="1"/>
        <c:lblAlgn val="ctr"/>
        <c:lblOffset val="100"/>
        <c:noMultiLvlLbl val="0"/>
      </c:catAx>
      <c:valAx>
        <c:axId val="-1688658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2023'!$Q$236:$AB$236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2023'!$Q$237:$AB$237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C3C-4624-9D6B-04FA18912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8144"/>
        <c:axId val="-1688657056"/>
        <c:axId val="0"/>
      </c:bar3DChart>
      <c:catAx>
        <c:axId val="-168865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056"/>
        <c:crosses val="autoZero"/>
        <c:auto val="1"/>
        <c:lblAlgn val="ctr"/>
        <c:lblOffset val="100"/>
        <c:noMultiLvlLbl val="0"/>
      </c:catAx>
      <c:valAx>
        <c:axId val="-1688657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2023'!$Q$255:$AB$255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2023'!$Q$256:$AB$256</c:f>
              <c:numCache>
                <c:formatCode>_(* #,##0.00_);_(* \(#,##0.00\);_(* "-"??_);_(@_)</c:formatCode>
                <c:ptCount val="12"/>
                <c:pt idx="0">
                  <c:v>305150.95</c:v>
                </c:pt>
                <c:pt idx="1">
                  <c:v>2311776.44</c:v>
                </c:pt>
                <c:pt idx="2">
                  <c:v>876144.63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A32-A65E-A9190C8C6A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6512"/>
        <c:axId val="-1688655968"/>
        <c:axId val="0"/>
      </c:bar3DChart>
      <c:catAx>
        <c:axId val="-168865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5968"/>
        <c:crosses val="autoZero"/>
        <c:auto val="1"/>
        <c:lblAlgn val="ctr"/>
        <c:lblOffset val="100"/>
        <c:noMultiLvlLbl val="0"/>
      </c:catAx>
      <c:valAx>
        <c:axId val="-1688655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2023'!$Q$274:$AB$274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2023'!$Q$275:$AB$275</c:f>
              <c:numCache>
                <c:formatCode>_(* #,##0.00_);_(* \(#,##0.00\);_(* "-"??_);_(@_)</c:formatCode>
                <c:ptCount val="12"/>
                <c:pt idx="0">
                  <c:v>5754017.29</c:v>
                </c:pt>
                <c:pt idx="1">
                  <c:v>4437987.25</c:v>
                </c:pt>
                <c:pt idx="2">
                  <c:v>175874.46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7-45DA-8F59-680941057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5424"/>
        <c:axId val="-1688669024"/>
        <c:axId val="0"/>
      </c:bar3DChart>
      <c:catAx>
        <c:axId val="-168865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9024"/>
        <c:crosses val="autoZero"/>
        <c:auto val="1"/>
        <c:lblAlgn val="ctr"/>
        <c:lblOffset val="100"/>
        <c:noMultiLvlLbl val="0"/>
      </c:catAx>
      <c:valAx>
        <c:axId val="-16886690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2023'!$Q$315:$AB$315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2023'!$Q$316:$AB$316</c:f>
              <c:numCache>
                <c:formatCode>_(* #,##0.00_);_(* \(#,##0.00\);_(* "-"??_);_(@_)</c:formatCode>
                <c:ptCount val="12"/>
                <c:pt idx="0">
                  <c:v>9043224.5899999999</c:v>
                </c:pt>
                <c:pt idx="1">
                  <c:v>4013303.5300000003</c:v>
                </c:pt>
                <c:pt idx="2">
                  <c:v>1736014.57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B-4FB3-86A8-5AEC377799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304"/>
        <c:axId val="-1694871936"/>
        <c:axId val="0"/>
      </c:bar3DChart>
      <c:catAx>
        <c:axId val="-169487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936"/>
        <c:crosses val="autoZero"/>
        <c:auto val="1"/>
        <c:lblAlgn val="ctr"/>
        <c:lblOffset val="100"/>
        <c:noMultiLvlLbl val="0"/>
      </c:catAx>
      <c:valAx>
        <c:axId val="-1694871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2023'!$Q$334:$AB$334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2023'!$Q$335:$AB$335</c:f>
              <c:numCache>
                <c:formatCode>_(* #,##0.00_);_(* \(#,##0.00\);_(* "-"??_);_(@_)</c:formatCode>
                <c:ptCount val="12"/>
                <c:pt idx="0">
                  <c:v>3945069.36</c:v>
                </c:pt>
                <c:pt idx="1">
                  <c:v>1018863.01</c:v>
                </c:pt>
                <c:pt idx="2">
                  <c:v>619840.76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3-4BCF-92FC-E54D2D711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216"/>
        <c:axId val="-1694862144"/>
        <c:axId val="0"/>
      </c:bar3DChart>
      <c:catAx>
        <c:axId val="-169486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144"/>
        <c:crosses val="autoZero"/>
        <c:auto val="1"/>
        <c:lblAlgn val="ctr"/>
        <c:lblOffset val="100"/>
        <c:noMultiLvlLbl val="0"/>
      </c:catAx>
      <c:valAx>
        <c:axId val="-1694862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2023'!$B$176:$L$176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2023'!$B$177:$L$177</c:f>
              <c:numCache>
                <c:formatCode>_(* #,##0.00_);_(* \(#,##0.00\);_(* "-"??_);_(@_)</c:formatCode>
                <c:ptCount val="11"/>
                <c:pt idx="0">
                  <c:v>11461984.08</c:v>
                </c:pt>
                <c:pt idx="1">
                  <c:v>11795383.48</c:v>
                </c:pt>
                <c:pt idx="2">
                  <c:v>6368791.9100000001</c:v>
                </c:pt>
                <c:pt idx="3">
                  <c:v>4909059.25</c:v>
                </c:pt>
                <c:pt idx="4">
                  <c:v>24077442.190000001</c:v>
                </c:pt>
                <c:pt idx="5">
                  <c:v>20466782.119999997</c:v>
                </c:pt>
                <c:pt idx="6">
                  <c:v>11800310.840000002</c:v>
                </c:pt>
                <c:pt idx="7">
                  <c:v>6311869.1200000001</c:v>
                </c:pt>
                <c:pt idx="8">
                  <c:v>17206190.91</c:v>
                </c:pt>
                <c:pt idx="9">
                  <c:v>14872573.470000001</c:v>
                </c:pt>
                <c:pt idx="10">
                  <c:v>6035305.0899999999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2-418D-9135-85C1E869BD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5600"/>
        <c:axId val="-1678686688"/>
        <c:axId val="0"/>
      </c:bar3DChart>
      <c:catAx>
        <c:axId val="-167868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688"/>
        <c:crosses val="autoZero"/>
        <c:auto val="1"/>
        <c:lblAlgn val="ctr"/>
        <c:lblOffset val="100"/>
        <c:noMultiLvlLbl val="0"/>
      </c:catAx>
      <c:valAx>
        <c:axId val="-1678686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2023'!$Q$352:$AB$352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2023'!$Q$353:$AB$353</c:f>
              <c:numCache>
                <c:formatCode>_(* #,##0.00_);_(* \(#,##0.00\);_(* "-"??_);_(@_)</c:formatCode>
                <c:ptCount val="12"/>
                <c:pt idx="0">
                  <c:v>11569852.16</c:v>
                </c:pt>
                <c:pt idx="1">
                  <c:v>13857642.550000001</c:v>
                </c:pt>
                <c:pt idx="2">
                  <c:v>16649443.640000001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A-4092-9353-85F1C2634B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672"/>
        <c:axId val="-1694863776"/>
        <c:axId val="0"/>
      </c:bar3DChart>
      <c:catAx>
        <c:axId val="-169486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3776"/>
        <c:crosses val="autoZero"/>
        <c:auto val="1"/>
        <c:lblAlgn val="ctr"/>
        <c:lblOffset val="100"/>
        <c:noMultiLvlLbl val="0"/>
      </c:catAx>
      <c:valAx>
        <c:axId val="-1694863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2023'!$Q$392:$AB$392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2023'!$Q$393:$AB$393</c:f>
              <c:numCache>
                <c:formatCode>_(* #,##0.00_);_(* \(#,##0.00\);_(* "-"??_);_(@_)</c:formatCode>
                <c:ptCount val="12"/>
                <c:pt idx="0">
                  <c:v>179410.04</c:v>
                </c:pt>
                <c:pt idx="1">
                  <c:v>128641.61</c:v>
                </c:pt>
                <c:pt idx="2">
                  <c:v>171414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A1B-B865-A08E6BC406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3232"/>
        <c:axId val="-1694859424"/>
        <c:axId val="0"/>
      </c:bar3DChart>
      <c:catAx>
        <c:axId val="-16948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424"/>
        <c:crosses val="autoZero"/>
        <c:auto val="1"/>
        <c:lblAlgn val="ctr"/>
        <c:lblOffset val="100"/>
        <c:noMultiLvlLbl val="0"/>
      </c:catAx>
      <c:valAx>
        <c:axId val="-1694859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2023'!$Q$412:$AB$412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2023'!$Q$413:$AB$413</c:f>
              <c:numCache>
                <c:formatCode>_(* #,##0.00_);_(* \(#,##0.00\);_(* "-"??_);_(@_)</c:formatCode>
                <c:ptCount val="12"/>
                <c:pt idx="0">
                  <c:v>604660.47999999998</c:v>
                </c:pt>
                <c:pt idx="1">
                  <c:v>765621.66</c:v>
                </c:pt>
                <c:pt idx="2">
                  <c:v>3801278.16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7A6-94BD-841943461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7248"/>
        <c:axId val="-1694858880"/>
        <c:axId val="0"/>
      </c:bar3DChart>
      <c:catAx>
        <c:axId val="-169485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8880"/>
        <c:crosses val="autoZero"/>
        <c:auto val="1"/>
        <c:lblAlgn val="ctr"/>
        <c:lblOffset val="100"/>
        <c:noMultiLvlLbl val="0"/>
      </c:catAx>
      <c:valAx>
        <c:axId val="-1694858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2023'!$Q$431:$AB$431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2023'!$Q$432:$AB$432</c:f>
              <c:numCache>
                <c:formatCode>_(* #,##0.00_);_(* \(#,##0.00\);_(* "-"??_);_(@_)</c:formatCode>
                <c:ptCount val="12"/>
                <c:pt idx="0">
                  <c:v>701407</c:v>
                </c:pt>
                <c:pt idx="1">
                  <c:v>646048</c:v>
                </c:pt>
                <c:pt idx="2">
                  <c:v>735549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D66-AFF1-8ECB2186F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7584"/>
        <c:axId val="-1694871392"/>
        <c:axId val="0"/>
      </c:bar3DChart>
      <c:catAx>
        <c:axId val="-169486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392"/>
        <c:crosses val="autoZero"/>
        <c:auto val="1"/>
        <c:lblAlgn val="ctr"/>
        <c:lblOffset val="100"/>
        <c:noMultiLvlLbl val="0"/>
      </c:catAx>
      <c:valAx>
        <c:axId val="-16948713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2023'!$Q$450:$AB$450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2023'!$Q$451:$AB$451</c:f>
              <c:numCache>
                <c:formatCode>_(* #,##0.00_);_(* \(#,##0.00\);_(* "-"??_);_(@_)</c:formatCode>
                <c:ptCount val="12"/>
                <c:pt idx="0">
                  <c:v>32192.16</c:v>
                </c:pt>
                <c:pt idx="1">
                  <c:v>29101416.52</c:v>
                </c:pt>
                <c:pt idx="2">
                  <c:v>25956315.59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A-4E20-B745-437FC720E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128"/>
        <c:axId val="-1694862688"/>
        <c:axId val="0"/>
      </c:bar3DChart>
      <c:catAx>
        <c:axId val="-16948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688"/>
        <c:crosses val="autoZero"/>
        <c:auto val="1"/>
        <c:lblAlgn val="ctr"/>
        <c:lblOffset val="100"/>
        <c:noMultiLvlLbl val="0"/>
      </c:catAx>
      <c:valAx>
        <c:axId val="-1694862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2023'!$Q$469:$AB$469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2023'!$Q$470:$AB$470</c:f>
              <c:numCache>
                <c:formatCode>_(* #,##0.00_);_(* \(#,##0.00\);_(* "-"??_);_(@_)</c:formatCode>
                <c:ptCount val="12"/>
                <c:pt idx="0">
                  <c:v>9526708.7899999991</c:v>
                </c:pt>
                <c:pt idx="2">
                  <c:v>-9526708.790000001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7-4014-8CB5-4C9975F8B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6704"/>
        <c:axId val="-1694859968"/>
        <c:axId val="0"/>
      </c:bar3DChart>
      <c:catAx>
        <c:axId val="-16948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968"/>
        <c:crosses val="autoZero"/>
        <c:auto val="1"/>
        <c:lblAlgn val="ctr"/>
        <c:lblOffset val="100"/>
        <c:noMultiLvlLbl val="0"/>
      </c:catAx>
      <c:valAx>
        <c:axId val="-169485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2023'!$Q$488:$AB$488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2023'!$Q$489:$AB$489</c:f>
              <c:numCache>
                <c:formatCode>_(* #,##0.00_);_(* \(#,##0.00\);_(* "-"??_);_(@_)</c:formatCode>
                <c:ptCount val="12"/>
                <c:pt idx="1">
                  <c:v>372541.43</c:v>
                </c:pt>
                <c:pt idx="2">
                  <c:v>65743.839999999997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1-48D8-9896-F20092ED6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848"/>
        <c:axId val="-1694867040"/>
        <c:axId val="0"/>
      </c:bar3DChart>
      <c:catAx>
        <c:axId val="-169487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7040"/>
        <c:crosses val="autoZero"/>
        <c:auto val="1"/>
        <c:lblAlgn val="ctr"/>
        <c:lblOffset val="100"/>
        <c:noMultiLvlLbl val="0"/>
      </c:catAx>
      <c:valAx>
        <c:axId val="-16948670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2023'!$Q$508:$AB$508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2023'!$Q$509:$AB$509</c:f>
              <c:numCache>
                <c:formatCode>_(* #,##0.00_);_(* \(#,##0.00\);_(* "-"??_);_(@_)</c:formatCode>
                <c:ptCount val="12"/>
                <c:pt idx="0">
                  <c:v>1895255.1600000001</c:v>
                </c:pt>
                <c:pt idx="1">
                  <c:v>2692217.74</c:v>
                </c:pt>
                <c:pt idx="2">
                  <c:v>7743972.2599999998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9A4-ACD1-EE37B4C90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1600"/>
        <c:axId val="-1694857792"/>
        <c:axId val="0"/>
      </c:bar3DChart>
      <c:catAx>
        <c:axId val="-169486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7792"/>
        <c:crosses val="autoZero"/>
        <c:auto val="1"/>
        <c:lblAlgn val="ctr"/>
        <c:lblOffset val="100"/>
        <c:noMultiLvlLbl val="0"/>
      </c:catAx>
      <c:valAx>
        <c:axId val="-1694857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2023'!$Q$528:$AB$528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2023'!$Q$529:$AB$529</c:f>
              <c:numCache>
                <c:formatCode>_(* #,##0.00_);_(* \(#,##0.00\);_(* "-"??_);_(@_)</c:formatCode>
                <c:ptCount val="12"/>
                <c:pt idx="0">
                  <c:v>305000</c:v>
                </c:pt>
                <c:pt idx="1">
                  <c:v>1109140</c:v>
                </c:pt>
                <c:pt idx="2">
                  <c:v>1153992.8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7-4DF2-B97F-45C52123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864"/>
        <c:axId val="-1694861056"/>
        <c:axId val="0"/>
      </c:bar3DChart>
      <c:catAx>
        <c:axId val="-16948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1056"/>
        <c:crosses val="autoZero"/>
        <c:auto val="1"/>
        <c:lblAlgn val="ctr"/>
        <c:lblOffset val="100"/>
        <c:noMultiLvlLbl val="0"/>
      </c:catAx>
      <c:valAx>
        <c:axId val="-1694861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2023'!$Q$547:$AB$547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2023'!$Q$548:$AB$548</c:f>
              <c:numCache>
                <c:formatCode>_(* #,##0.00_);_(* \(#,##0.00\);_(* "-"??_);_(@_)</c:formatCode>
                <c:ptCount val="12"/>
                <c:pt idx="0">
                  <c:v>4008202.59</c:v>
                </c:pt>
                <c:pt idx="1">
                  <c:v>4262574.25</c:v>
                </c:pt>
                <c:pt idx="2">
                  <c:v>11512663.09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D-4AD9-8643-B5A82F66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760"/>
        <c:axId val="-1694866496"/>
        <c:axId val="0"/>
      </c:bar3DChart>
      <c:catAx>
        <c:axId val="-169486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6496"/>
        <c:crosses val="autoZero"/>
        <c:auto val="1"/>
        <c:lblAlgn val="ctr"/>
        <c:lblOffset val="100"/>
        <c:noMultiLvlLbl val="0"/>
      </c:catAx>
      <c:valAx>
        <c:axId val="-1694866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2023'!$B$195:$L$195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2023'!$B$196:$L$196</c:f>
              <c:numCache>
                <c:formatCode>_(* #,##0.00_);_(* \(#,##0.00\);_(* "-"??_);_(@_)</c:formatCode>
                <c:ptCount val="11"/>
                <c:pt idx="0">
                  <c:v>3757909.01</c:v>
                </c:pt>
                <c:pt idx="1">
                  <c:v>3233611.72</c:v>
                </c:pt>
                <c:pt idx="2">
                  <c:v>2150878.5299999998</c:v>
                </c:pt>
                <c:pt idx="3">
                  <c:v>3847203.1</c:v>
                </c:pt>
                <c:pt idx="4">
                  <c:v>644110.26</c:v>
                </c:pt>
                <c:pt idx="5">
                  <c:v>266975.24</c:v>
                </c:pt>
                <c:pt idx="6">
                  <c:v>876194.58</c:v>
                </c:pt>
                <c:pt idx="7">
                  <c:v>12254781.850000001</c:v>
                </c:pt>
                <c:pt idx="8">
                  <c:v>3979907.0600000005</c:v>
                </c:pt>
                <c:pt idx="9">
                  <c:v>11506852.840000002</c:v>
                </c:pt>
                <c:pt idx="10">
                  <c:v>866679.28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1-4EFB-98A0-D9BB09A89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160"/>
        <c:axId val="-1678677440"/>
        <c:axId val="0"/>
      </c:bar3DChart>
      <c:catAx>
        <c:axId val="-167868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7440"/>
        <c:crosses val="autoZero"/>
        <c:auto val="1"/>
        <c:lblAlgn val="ctr"/>
        <c:lblOffset val="100"/>
        <c:noMultiLvlLbl val="0"/>
      </c:catAx>
      <c:valAx>
        <c:axId val="-1678677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2023'!$Q$589:$AB$589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2023'!$Q$590:$AB$590</c:f>
              <c:numCache>
                <c:formatCode>_(* #,##0.00_);_(* \(#,##0.00\);_(* "-"??_);_(@_)</c:formatCode>
                <c:ptCount val="12"/>
                <c:pt idx="0">
                  <c:v>18244747.34</c:v>
                </c:pt>
                <c:pt idx="1">
                  <c:v>19753088.5</c:v>
                </c:pt>
                <c:pt idx="2">
                  <c:v>18441177.510000002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4-4C54-A742-4CBB75D25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5952"/>
        <c:axId val="-1694865408"/>
        <c:axId val="0"/>
      </c:bar3DChart>
      <c:catAx>
        <c:axId val="-169486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5408"/>
        <c:crosses val="autoZero"/>
        <c:auto val="1"/>
        <c:lblAlgn val="ctr"/>
        <c:lblOffset val="100"/>
        <c:noMultiLvlLbl val="0"/>
      </c:catAx>
      <c:valAx>
        <c:axId val="-16948654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2023'!$B$215:$L$215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2023'!$B$216:$L$216</c:f>
              <c:numCache>
                <c:formatCode>_(* #,##0.00_);_(* \(#,##0.00\);_(* "-"??_);_(@_)</c:formatCode>
                <c:ptCount val="11"/>
                <c:pt idx="0">
                  <c:v>59087386.32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86562072.170000002</c:v>
                </c:pt>
                <c:pt idx="4">
                  <c:v>88773733.079999998</c:v>
                </c:pt>
                <c:pt idx="5">
                  <c:v>105625302.00999999</c:v>
                </c:pt>
                <c:pt idx="6">
                  <c:v>118883079.24000001</c:v>
                </c:pt>
                <c:pt idx="7">
                  <c:v>119026865.63</c:v>
                </c:pt>
                <c:pt idx="8">
                  <c:v>131288555.90000001</c:v>
                </c:pt>
                <c:pt idx="9">
                  <c:v>185587810.97</c:v>
                </c:pt>
                <c:pt idx="10">
                  <c:v>56960378.32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BF0-A0E1-4801FDBEA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320"/>
        <c:axId val="-1694860512"/>
        <c:axId val="0"/>
      </c:bar3DChart>
      <c:catAx>
        <c:axId val="-16948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0512"/>
        <c:crosses val="autoZero"/>
        <c:auto val="1"/>
        <c:lblAlgn val="ctr"/>
        <c:lblOffset val="100"/>
        <c:noMultiLvlLbl val="0"/>
      </c:catAx>
      <c:valAx>
        <c:axId val="-1694860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2023'!$B$293:$L$293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2023'!$B$294:$L$294</c:f>
              <c:numCache>
                <c:formatCode>_(* #,##0.00_);_(* \(#,##0.00\);_(* "-"??_);_(@_)</c:formatCode>
                <c:ptCount val="11"/>
                <c:pt idx="0">
                  <c:v>2362787.44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43351175.960000001</c:v>
                </c:pt>
                <c:pt idx="4">
                  <c:v>39832612.210000001</c:v>
                </c:pt>
                <c:pt idx="5">
                  <c:v>38212619.450000003</c:v>
                </c:pt>
                <c:pt idx="6">
                  <c:v>42490848.270000003</c:v>
                </c:pt>
                <c:pt idx="7">
                  <c:v>23658507.09</c:v>
                </c:pt>
                <c:pt idx="8">
                  <c:v>27767996.059999999</c:v>
                </c:pt>
                <c:pt idx="9">
                  <c:v>55791970.779999994</c:v>
                </c:pt>
                <c:pt idx="10">
                  <c:v>25140903.43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D-48EA-9B0C-F1E015132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8336"/>
        <c:axId val="-1735212896"/>
        <c:axId val="0"/>
      </c:bar3DChart>
      <c:catAx>
        <c:axId val="-169485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2896"/>
        <c:crosses val="autoZero"/>
        <c:auto val="1"/>
        <c:lblAlgn val="ctr"/>
        <c:lblOffset val="100"/>
        <c:noMultiLvlLbl val="0"/>
      </c:catAx>
      <c:valAx>
        <c:axId val="-1735212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2023'!$B$371:$L$371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2023'!$B$372:$L$372</c:f>
              <c:numCache>
                <c:formatCode>_(* #,##0.00_);_(* \(#,##0.00\);_(* "-"??_);_(@_)</c:formatCode>
                <c:ptCount val="11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21630615.450000003</c:v>
                </c:pt>
                <c:pt idx="5">
                  <c:v>10678500.960000001</c:v>
                </c:pt>
                <c:pt idx="6">
                  <c:v>11033952.529999999</c:v>
                </c:pt>
                <c:pt idx="7">
                  <c:v>10414430.82</c:v>
                </c:pt>
                <c:pt idx="8">
                  <c:v>12451407.359999998</c:v>
                </c:pt>
                <c:pt idx="9">
                  <c:v>27097639.91</c:v>
                </c:pt>
                <c:pt idx="10">
                  <c:v>4668477.01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5-4738-86FD-E36E286BB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9424"/>
        <c:axId val="-1735218336"/>
        <c:axId val="0"/>
      </c:bar3DChart>
      <c:catAx>
        <c:axId val="-17352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336"/>
        <c:crosses val="autoZero"/>
        <c:auto val="1"/>
        <c:lblAlgn val="ctr"/>
        <c:lblOffset val="100"/>
        <c:noMultiLvlLbl val="0"/>
      </c:catAx>
      <c:valAx>
        <c:axId val="-17352183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2023'!$Q$215:$AB$215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2023'!$Q$216:$AB$216</c:f>
              <c:numCache>
                <c:formatCode>_(* #,##0.00_);_(* \(#,##0.00\);_(* "-"??_);_(@_)</c:formatCode>
                <c:ptCount val="12"/>
                <c:pt idx="0">
                  <c:v>17515329.609999999</c:v>
                </c:pt>
                <c:pt idx="1">
                  <c:v>17465855.640000001</c:v>
                </c:pt>
                <c:pt idx="2">
                  <c:v>21979193.07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1-42B9-A63F-B1BE6D4F2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632"/>
        <c:axId val="-1735211808"/>
        <c:axId val="0"/>
      </c:bar3DChart>
      <c:catAx>
        <c:axId val="-173520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1808"/>
        <c:crosses val="autoZero"/>
        <c:auto val="1"/>
        <c:lblAlgn val="ctr"/>
        <c:lblOffset val="100"/>
        <c:noMultiLvlLbl val="0"/>
      </c:catAx>
      <c:valAx>
        <c:axId val="-17352118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2023'!$Q$293:$AB$293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2023'!$Q$294:$AB$294</c:f>
              <c:numCache>
                <c:formatCode>_(* #,##0.00_);_(* \(#,##0.00\);_(* "-"??_);_(@_)</c:formatCode>
                <c:ptCount val="12"/>
                <c:pt idx="0">
                  <c:v>14404053.92</c:v>
                </c:pt>
                <c:pt idx="1">
                  <c:v>5852736.0800000001</c:v>
                </c:pt>
                <c:pt idx="2">
                  <c:v>4884113.43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6AD-8F42-670018014D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144"/>
        <c:axId val="-1735217248"/>
        <c:axId val="0"/>
      </c:bar3DChart>
      <c:catAx>
        <c:axId val="-173522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7248"/>
        <c:crosses val="autoZero"/>
        <c:auto val="1"/>
        <c:lblAlgn val="ctr"/>
        <c:lblOffset val="100"/>
        <c:noMultiLvlLbl val="0"/>
      </c:catAx>
      <c:valAx>
        <c:axId val="-17352172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2023'!$Q$371:$AB$371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2023'!$Q$372:$AB$372</c:f>
              <c:numCache>
                <c:formatCode>_(* #,##0.00_);_(* \(#,##0.00\);_(* "-"??_);_(@_)</c:formatCode>
                <c:ptCount val="12"/>
                <c:pt idx="0">
                  <c:v>261626.4</c:v>
                </c:pt>
                <c:pt idx="1">
                  <c:v>287213.40000000002</c:v>
                </c:pt>
                <c:pt idx="2">
                  <c:v>4119637.21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9D-934A-F0628AA331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2352"/>
        <c:axId val="-1735221600"/>
        <c:axId val="0"/>
      </c:bar3DChart>
      <c:catAx>
        <c:axId val="-1735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21600"/>
        <c:crosses val="autoZero"/>
        <c:auto val="1"/>
        <c:lblAlgn val="ctr"/>
        <c:lblOffset val="100"/>
        <c:noMultiLvlLbl val="0"/>
      </c:catAx>
      <c:valAx>
        <c:axId val="-173522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DE GASTOS POR MES DE ENERO A DICIEMBRE</a:t>
            </a:r>
            <a:r>
              <a:rPr lang="en-US" baseline="0"/>
              <a:t> 2023</a:t>
            </a:r>
            <a:endParaRPr lang="en-US"/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37358905584798219"/>
          <c:y val="1.94292653309046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5899733773552234E-3"/>
          <c:y val="9.0078931390406805E-2"/>
          <c:w val="0.92473470371787547"/>
          <c:h val="0.790916818457802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2023'!$Q$768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8694343772759933E-3"/>
                  <c:y val="-5.113453233745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6-4C1C-8883-2271126BB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2023'!$Q$769</c:f>
              <c:numCache>
                <c:formatCode>_(* #,##0.00_);_(* \(#,##0.00\);_(* "-"??_);_(@_)</c:formatCode>
                <c:ptCount val="1"/>
                <c:pt idx="0">
                  <c:v>150784887.59000003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A-4885-8C53-A56395C9C0CF}"/>
            </c:ext>
          </c:extLst>
        </c:ser>
        <c:ser>
          <c:idx val="1"/>
          <c:order val="1"/>
          <c:tx>
            <c:strRef>
              <c:f>'GRÁFICAS GASTOS 2023'!$R$768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2023'!$R$769</c:f>
              <c:numCache>
                <c:formatCode>_(* #,##0.00_);_(* \(#,##0.00\);_(* "-"??_);_(@_)</c:formatCode>
                <c:ptCount val="1"/>
                <c:pt idx="0">
                  <c:v>164996414.70000002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A-4885-8C53-A56395C9C0CF}"/>
            </c:ext>
          </c:extLst>
        </c:ser>
        <c:ser>
          <c:idx val="2"/>
          <c:order val="2"/>
          <c:tx>
            <c:strRef>
              <c:f>'GRÁFICAS GASTOS 2023'!$S$768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2023'!$S$769</c:f>
              <c:numCache>
                <c:formatCode>_(* #,##0.00_);_(* \(#,##0.00\);_(* "-"??_);_(@_)</c:formatCode>
                <c:ptCount val="1"/>
                <c:pt idx="0">
                  <c:v>165774087.20999998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A-4885-8C53-A56395C9C0CF}"/>
            </c:ext>
          </c:extLst>
        </c:ser>
        <c:ser>
          <c:idx val="3"/>
          <c:order val="3"/>
          <c:tx>
            <c:strRef>
              <c:f>'GRÁFICAS GASTOS 2023'!$T$768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2023'!$T$769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A-4885-8C53-A56395C9C0CF}"/>
            </c:ext>
          </c:extLst>
        </c:ser>
        <c:ser>
          <c:idx val="4"/>
          <c:order val="4"/>
          <c:tx>
            <c:strRef>
              <c:f>'GRÁFICAS GASTOS 2023'!$U$768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2023'!$U$769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A-4885-8C53-A56395C9C0CF}"/>
            </c:ext>
          </c:extLst>
        </c:ser>
        <c:ser>
          <c:idx val="5"/>
          <c:order val="5"/>
          <c:tx>
            <c:strRef>
              <c:f>'GRÁFICAS GASTOS 2023'!$V$768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2023'!$V$769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AA-4885-8C53-A56395C9C0CF}"/>
            </c:ext>
          </c:extLst>
        </c:ser>
        <c:ser>
          <c:idx val="6"/>
          <c:order val="6"/>
          <c:tx>
            <c:strRef>
              <c:f>'GRÁFICAS GASTOS 2023'!$W$768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2023'!$W$769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AA-4885-8C53-A56395C9C0CF}"/>
            </c:ext>
          </c:extLst>
        </c:ser>
        <c:ser>
          <c:idx val="7"/>
          <c:order val="7"/>
          <c:tx>
            <c:strRef>
              <c:f>'GRÁFICAS GASTOS 2023'!$X$768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2023'!$X$769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AA-4885-8C53-A56395C9C0CF}"/>
            </c:ext>
          </c:extLst>
        </c:ser>
        <c:ser>
          <c:idx val="8"/>
          <c:order val="8"/>
          <c:tx>
            <c:strRef>
              <c:f>'GRÁFICAS GASTOS 2023'!$Y$768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2023'!$Y$769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AA-4885-8C53-A56395C9C0CF}"/>
            </c:ext>
          </c:extLst>
        </c:ser>
        <c:ser>
          <c:idx val="9"/>
          <c:order val="9"/>
          <c:tx>
            <c:strRef>
              <c:f>'GRÁFICAS GASTOS 2023'!$Z$768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2023'!$Z$769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E5B-BF5E-99895F3049B1}"/>
            </c:ext>
          </c:extLst>
        </c:ser>
        <c:ser>
          <c:idx val="10"/>
          <c:order val="10"/>
          <c:tx>
            <c:strRef>
              <c:f>'GRÁFICAS GASTOS 2023'!$AA$768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2023'!$AA$769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E5B-BF5E-99895F3049B1}"/>
            </c:ext>
          </c:extLst>
        </c:ser>
        <c:ser>
          <c:idx val="11"/>
          <c:order val="11"/>
          <c:tx>
            <c:strRef>
              <c:f>'GRÁFICAS GASTOS 2023'!$AB$768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2023'!$AB$769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58-4E5B-BF5E-99895F3049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8880"/>
        <c:axId val="-1735223232"/>
        <c:axId val="0"/>
      </c:bar3DChart>
      <c:catAx>
        <c:axId val="-173521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35223232"/>
        <c:crosses val="autoZero"/>
        <c:auto val="1"/>
        <c:lblAlgn val="ctr"/>
        <c:lblOffset val="100"/>
        <c:noMultiLvlLbl val="0"/>
      </c:catAx>
      <c:valAx>
        <c:axId val="-17352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26798228087722"/>
          <c:y val="0.94151457666344762"/>
          <c:w val="0.74636572913363186"/>
          <c:h val="4.314506363531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TOTALES COMPARADOS POR EJERCICIO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073348517400195"/>
          <c:y val="8.7032118833213004E-2"/>
          <c:w val="0.87107562193418808"/>
          <c:h val="0.8418947567301734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A8-4EC4-9BFE-91EEEDADAF6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AA8-4EC4-9BFE-91EEEDADAF6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AA8-4EC4-9BFE-91EEEDADAF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AA8-4EC4-9BFE-91EEEDADAF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71-4A19-A2AB-451B11D9B24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71-4A19-A2AB-451B11D9B24D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5B-4D27-A0C4-83A08F02845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0F-4571-9F31-75F2A2D61D4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E0F-4571-9F31-75F2A2D61D45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45E-483C-BE32-6C2AEE5AB2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2023'!$B$768:$L$768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2023'!$B$769:$L$769</c:f>
              <c:numCache>
                <c:formatCode>#,##0.00</c:formatCode>
                <c:ptCount val="11"/>
                <c:pt idx="0">
                  <c:v>1184996739.9700007</c:v>
                </c:pt>
                <c:pt idx="1">
                  <c:v>1127633894.8800004</c:v>
                </c:pt>
                <c:pt idx="2">
                  <c:v>1245635038.9699998</c:v>
                </c:pt>
                <c:pt idx="3">
                  <c:v>1416607309.0800006</c:v>
                </c:pt>
                <c:pt idx="4">
                  <c:v>1525927207.7800002</c:v>
                </c:pt>
                <c:pt idx="5">
                  <c:v>1542010297.4199998</c:v>
                </c:pt>
                <c:pt idx="6">
                  <c:v>1585812368.54</c:v>
                </c:pt>
                <c:pt idx="7">
                  <c:v>1634462503.21</c:v>
                </c:pt>
                <c:pt idx="8">
                  <c:v>1633782197.2400002</c:v>
                </c:pt>
                <c:pt idx="9">
                  <c:v>1913651705.184</c:v>
                </c:pt>
                <c:pt idx="10" formatCode="_(* #,##0.00_);_(* \(#,##0.00\);_(* &quot;-&quot;??_);_(@_)">
                  <c:v>481555389.50000006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C-4274-9BA2-8AB26CC2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6160"/>
        <c:axId val="-1735215072"/>
        <c:axId val="0"/>
      </c:bar3DChart>
      <c:catAx>
        <c:axId val="-17352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072"/>
        <c:crosses val="autoZero"/>
        <c:auto val="1"/>
        <c:lblAlgn val="ctr"/>
        <c:lblOffset val="100"/>
        <c:noMultiLvlLbl val="0"/>
      </c:catAx>
      <c:valAx>
        <c:axId val="-17352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6160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REMUNERACIONES AL PERSONAL DE CARACTER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</c:f>
              <c:strCache>
                <c:ptCount val="1"/>
                <c:pt idx="0">
                  <c:v>5111 REMUNERACIONES AL PERSONAL DE CARÁCTER PERMANENTE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2023'!$B$3:$L$3</c:f>
              <c:numCache>
                <c:formatCode>_(* #,##0.00_);_(* \(#,##0.00\);_(* "-"??_);_(@_)</c:formatCode>
                <c:ptCount val="11"/>
                <c:pt idx="0">
                  <c:v>197081559.56999999</c:v>
                </c:pt>
                <c:pt idx="1">
                  <c:v>204298284.36000001</c:v>
                </c:pt>
                <c:pt idx="2">
                  <c:v>216708037.25</c:v>
                </c:pt>
                <c:pt idx="3">
                  <c:v>222019603.27000001</c:v>
                </c:pt>
                <c:pt idx="4">
                  <c:v>236023465.43000004</c:v>
                </c:pt>
                <c:pt idx="5">
                  <c:v>249990772.31000003</c:v>
                </c:pt>
                <c:pt idx="6">
                  <c:v>292753634.15999997</c:v>
                </c:pt>
                <c:pt idx="7">
                  <c:v>330080010.49000007</c:v>
                </c:pt>
                <c:pt idx="8">
                  <c:v>350813866.13999993</c:v>
                </c:pt>
                <c:pt idx="9">
                  <c:v>389661758.38999999</c:v>
                </c:pt>
                <c:pt idx="10">
                  <c:v>99495239.730000004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8-4747-8277-9864964F4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1264"/>
        <c:axId val="-1735213984"/>
        <c:axId val="0"/>
      </c:bar3DChart>
      <c:catAx>
        <c:axId val="-17352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984"/>
        <c:crosses val="autoZero"/>
        <c:auto val="1"/>
        <c:lblAlgn val="ctr"/>
        <c:lblOffset val="100"/>
        <c:noMultiLvlLbl val="0"/>
      </c:catAx>
      <c:valAx>
        <c:axId val="-17352139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2023'!$B$236:$L$236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2023'!$B$237:$L$237</c:f>
              <c:numCache>
                <c:formatCode>_(* #,##0.00_);_(* \(#,##0.00\);_(* "-"??_);_(@_)</c:formatCode>
                <c:ptCount val="11"/>
                <c:pt idx="0">
                  <c:v>758158.7</c:v>
                </c:pt>
                <c:pt idx="2">
                  <c:v>725000</c:v>
                </c:pt>
                <c:pt idx="3">
                  <c:v>600000</c:v>
                </c:pt>
                <c:pt idx="4">
                  <c:v>1734451.46</c:v>
                </c:pt>
                <c:pt idx="5">
                  <c:v>0</c:v>
                </c:pt>
                <c:pt idx="6">
                  <c:v>845169.25</c:v>
                </c:pt>
                <c:pt idx="7">
                  <c:v>1956280</c:v>
                </c:pt>
                <c:pt idx="8">
                  <c:v>0</c:v>
                </c:pt>
                <c:pt idx="9">
                  <c:v>3349537.75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06F-889C-D9EDC7BD8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4176"/>
        <c:axId val="-1678679072"/>
        <c:axId val="0"/>
      </c:bar3DChart>
      <c:catAx>
        <c:axId val="-1678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9072"/>
        <c:crosses val="autoZero"/>
        <c:auto val="1"/>
        <c:lblAlgn val="ctr"/>
        <c:lblOffset val="100"/>
        <c:noMultiLvlLbl val="0"/>
      </c:catAx>
      <c:valAx>
        <c:axId val="-16786790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REMUNERCIONES AL PERSONAL DE CARACTER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2023'!$B$25:$L$25</c:f>
              <c:numCache>
                <c:formatCode>_(* #,##0.00_);_(* \(#,##0.00\);_(* "-"??_);_(@_)</c:formatCode>
                <c:ptCount val="11"/>
                <c:pt idx="0">
                  <c:v>13255951.949999999</c:v>
                </c:pt>
                <c:pt idx="1">
                  <c:v>11007539.85</c:v>
                </c:pt>
                <c:pt idx="2">
                  <c:v>9633115.25</c:v>
                </c:pt>
                <c:pt idx="3">
                  <c:v>8615552.4600000009</c:v>
                </c:pt>
                <c:pt idx="4">
                  <c:v>9066194.8399999999</c:v>
                </c:pt>
                <c:pt idx="5">
                  <c:v>10725299.309999999</c:v>
                </c:pt>
                <c:pt idx="6">
                  <c:v>8536339.9299999997</c:v>
                </c:pt>
                <c:pt idx="7">
                  <c:v>2331668.8200000003</c:v>
                </c:pt>
                <c:pt idx="8">
                  <c:v>5045786</c:v>
                </c:pt>
                <c:pt idx="9">
                  <c:v>15489002.380000001</c:v>
                </c:pt>
                <c:pt idx="10">
                  <c:v>4326419.95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8-4F9C-B4A5-49AF2CD56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0720"/>
        <c:axId val="-1735210176"/>
        <c:axId val="0"/>
      </c:bar3DChart>
      <c:catAx>
        <c:axId val="-17352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0176"/>
        <c:crosses val="autoZero"/>
        <c:auto val="1"/>
        <c:lblAlgn val="ctr"/>
        <c:lblOffset val="100"/>
        <c:noMultiLvlLbl val="0"/>
      </c:catAx>
      <c:valAx>
        <c:axId val="-17352101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2023'!$B$67:$L$67</c:f>
              <c:numCache>
                <c:formatCode>_(* #,##0.00_);_(* \(#,##0.00\);_(* "-"??_);_(@_)</c:formatCode>
                <c:ptCount val="11"/>
                <c:pt idx="0">
                  <c:v>43794837.07</c:v>
                </c:pt>
                <c:pt idx="1">
                  <c:v>45766705.810000002</c:v>
                </c:pt>
                <c:pt idx="2">
                  <c:v>49043883.759999998</c:v>
                </c:pt>
                <c:pt idx="3">
                  <c:v>52236513.450000003</c:v>
                </c:pt>
                <c:pt idx="4">
                  <c:v>57529739.719999999</c:v>
                </c:pt>
                <c:pt idx="5">
                  <c:v>60268407.24000001</c:v>
                </c:pt>
                <c:pt idx="6">
                  <c:v>61090603.759999998</c:v>
                </c:pt>
                <c:pt idx="7">
                  <c:v>65143467.549999997</c:v>
                </c:pt>
                <c:pt idx="8">
                  <c:v>65890176</c:v>
                </c:pt>
                <c:pt idx="9">
                  <c:v>67945567.25</c:v>
                </c:pt>
                <c:pt idx="10">
                  <c:v>12211552.18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F-4564-BD36-F5EEC9F13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1056"/>
        <c:axId val="-1735215616"/>
        <c:axId val="0"/>
      </c:bar3DChart>
      <c:catAx>
        <c:axId val="-1735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616"/>
        <c:crosses val="autoZero"/>
        <c:auto val="1"/>
        <c:lblAlgn val="ctr"/>
        <c:lblOffset val="100"/>
        <c:noMultiLvlLbl val="0"/>
      </c:catAx>
      <c:valAx>
        <c:axId val="-17352156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2023'!$B$89:$L$89</c:f>
              <c:numCache>
                <c:formatCode>_(* #,##0.00_);_(* \(#,##0.00\);_(* "-"??_);_(@_)</c:formatCode>
                <c:ptCount val="11"/>
                <c:pt idx="0">
                  <c:v>66736824.740000002</c:v>
                </c:pt>
                <c:pt idx="1">
                  <c:v>87394509.340000004</c:v>
                </c:pt>
                <c:pt idx="2">
                  <c:v>83519846.569999993</c:v>
                </c:pt>
                <c:pt idx="3">
                  <c:v>105498943.39</c:v>
                </c:pt>
                <c:pt idx="4">
                  <c:v>100651083.08000001</c:v>
                </c:pt>
                <c:pt idx="5">
                  <c:v>124084906.41000001</c:v>
                </c:pt>
                <c:pt idx="6">
                  <c:v>21742754.169999998</c:v>
                </c:pt>
                <c:pt idx="7">
                  <c:v>17561274.460000001</c:v>
                </c:pt>
                <c:pt idx="8">
                  <c:v>10310726.120000001</c:v>
                </c:pt>
                <c:pt idx="9">
                  <c:v>9443813</c:v>
                </c:pt>
                <c:pt idx="10">
                  <c:v>611924.88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15D-98D3-3AC4B5E49E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7792"/>
        <c:axId val="-1735219968"/>
        <c:axId val="0"/>
      </c:bar3DChart>
      <c:catAx>
        <c:axId val="-1735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9968"/>
        <c:crosses val="autoZero"/>
        <c:auto val="1"/>
        <c:lblAlgn val="ctr"/>
        <c:lblOffset val="100"/>
        <c:noMultiLvlLbl val="0"/>
      </c:catAx>
      <c:valAx>
        <c:axId val="-173521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2023'!$B$113:$L$113</c:f>
              <c:numCache>
                <c:formatCode>_(* #,##0.00_);_(* \(#,##0.00\);_(* "-"??_);_(@_)</c:formatCode>
                <c:ptCount val="11"/>
                <c:pt idx="0">
                  <c:v>14997738.26</c:v>
                </c:pt>
                <c:pt idx="1">
                  <c:v>6392462.3700000001</c:v>
                </c:pt>
                <c:pt idx="2">
                  <c:v>6562138.4900000002</c:v>
                </c:pt>
                <c:pt idx="3">
                  <c:v>7281652.7400000002</c:v>
                </c:pt>
                <c:pt idx="4">
                  <c:v>7674102.4900000002</c:v>
                </c:pt>
                <c:pt idx="5">
                  <c:v>9102048.370000001</c:v>
                </c:pt>
                <c:pt idx="6">
                  <c:v>11139594.389999999</c:v>
                </c:pt>
                <c:pt idx="7">
                  <c:v>12141158.41</c:v>
                </c:pt>
                <c:pt idx="8">
                  <c:v>11811503.93</c:v>
                </c:pt>
                <c:pt idx="9">
                  <c:v>13597685.699999999</c:v>
                </c:pt>
                <c:pt idx="10">
                  <c:v>3564384.16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E86-95AE-20D50CA99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088"/>
        <c:axId val="-1735208544"/>
        <c:axId val="0"/>
      </c:bar3DChart>
      <c:catAx>
        <c:axId val="-17352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08544"/>
        <c:crosses val="autoZero"/>
        <c:auto val="1"/>
        <c:lblAlgn val="ctr"/>
        <c:lblOffset val="100"/>
        <c:noMultiLvlLbl val="0"/>
      </c:catAx>
      <c:valAx>
        <c:axId val="-1735208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2023'!$Q$612:$AB$612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2023'!$Q$613:$AB$613</c:f>
              <c:numCache>
                <c:formatCode>_(* #,##0.00_);_(* \(#,##0.00\);_(* "-"??_);_(@_)</c:formatCode>
                <c:ptCount val="12"/>
                <c:pt idx="0">
                  <c:v>413107.66000000003</c:v>
                </c:pt>
                <c:pt idx="1">
                  <c:v>359150.4</c:v>
                </c:pt>
                <c:pt idx="2">
                  <c:v>355800.19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2-4232-AAC0-E1B578D92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8000"/>
        <c:axId val="-1735214528"/>
        <c:axId val="0"/>
      </c:bar3DChart>
      <c:catAx>
        <c:axId val="-17352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4528"/>
        <c:crosses val="autoZero"/>
        <c:auto val="1"/>
        <c:lblAlgn val="ctr"/>
        <c:lblOffset val="100"/>
        <c:noMultiLvlLbl val="0"/>
      </c:catAx>
      <c:valAx>
        <c:axId val="-1735214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2023'!$P$672</c:f>
              <c:strCache>
                <c:ptCount val="1"/>
                <c:pt idx="0">
                  <c:v> 5515 DEPRECIACIÓN DE BIENES MUEBLES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2023'!$Q$671:$AB$671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2023'!$Q$672:$AB$672</c:f>
              <c:numCache>
                <c:formatCode>_(* #,##0.00_);_(* \(#,##0.00\);_(* "-"??_);_(@_)</c:formatCode>
                <c:ptCount val="12"/>
                <c:pt idx="0">
                  <c:v>1951569.87</c:v>
                </c:pt>
                <c:pt idx="1">
                  <c:v>1951569.87</c:v>
                </c:pt>
                <c:pt idx="2">
                  <c:v>1952444.8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6-45C0-906C-78A54B035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688"/>
        <c:axId val="-1735213440"/>
        <c:axId val="0"/>
      </c:bar3DChart>
      <c:catAx>
        <c:axId val="-17352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440"/>
        <c:crosses val="autoZero"/>
        <c:auto val="1"/>
        <c:lblAlgn val="ctr"/>
        <c:lblOffset val="100"/>
        <c:noMultiLvlLbl val="0"/>
      </c:catAx>
      <c:valAx>
        <c:axId val="-1735213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CAPITALIZABLES</a:t>
            </a:r>
          </a:p>
          <a:p>
            <a:pPr>
              <a:defRPr/>
            </a:pPr>
            <a:r>
              <a:rPr lang="en-US"/>
              <a:t>(Se registran en el último mes del ejercicio)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2023'!$P$708</c:f>
              <c:strCache>
                <c:ptCount val="1"/>
                <c:pt idx="0">
                  <c:v> 5611 CONSTRUCCIÓN EN BIENES NO CAPITALIZABLES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2023'!$Q$707:$AB$707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2023'!$Q$708:$AB$708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A76-4CF9-9A4B-35EB6140C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0336"/>
        <c:axId val="-1691516320"/>
        <c:axId val="0"/>
      </c:bar3DChart>
      <c:catAx>
        <c:axId val="-169151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320"/>
        <c:crosses val="autoZero"/>
        <c:auto val="1"/>
        <c:lblAlgn val="ctr"/>
        <c:lblOffset val="100"/>
        <c:noMultiLvlLbl val="0"/>
      </c:catAx>
      <c:valAx>
        <c:axId val="-16915163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2023'!$A$672</c:f>
              <c:strCache>
                <c:ptCount val="1"/>
                <c:pt idx="0">
                  <c:v>5515 DEPRECIACIÓN DE BIENES MUEBLES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2023'!$B$671:$L$671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2023'!$B$672:$L$672</c:f>
              <c:numCache>
                <c:formatCode>_(* #,##0.00_);_(* \(#,##0.00\);_(* "-"??_);_(@_)</c:formatCode>
                <c:ptCount val="11"/>
                <c:pt idx="0">
                  <c:v>3752773.55</c:v>
                </c:pt>
                <c:pt idx="3">
                  <c:v>0</c:v>
                </c:pt>
                <c:pt idx="4">
                  <c:v>5192798.7699999996</c:v>
                </c:pt>
                <c:pt idx="5">
                  <c:v>2767121.07</c:v>
                </c:pt>
                <c:pt idx="6">
                  <c:v>4589819.04</c:v>
                </c:pt>
                <c:pt idx="7" formatCode="#,##0.00">
                  <c:v>16190911.680000002</c:v>
                </c:pt>
                <c:pt idx="8">
                  <c:v>21683642.649999999</c:v>
                </c:pt>
                <c:pt idx="9" formatCode="#,##0.00">
                  <c:v>22811854.770000003</c:v>
                </c:pt>
                <c:pt idx="10">
                  <c:v>5855584.54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88F-9A80-0B3C79778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4688"/>
        <c:axId val="-1691515776"/>
        <c:axId val="0"/>
      </c:bar3DChart>
      <c:catAx>
        <c:axId val="-16915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5776"/>
        <c:crosses val="autoZero"/>
        <c:auto val="1"/>
        <c:lblAlgn val="ctr"/>
        <c:lblOffset val="100"/>
        <c:noMultiLvlLbl val="0"/>
      </c:catAx>
      <c:valAx>
        <c:axId val="-1691515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</c:f>
              <c:strCache>
                <c:ptCount val="1"/>
                <c:pt idx="0">
                  <c:v> 5111 REMUNERACIONES AL PERSONAL DE CARÁCTER PERMANENTE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2023'!$Q$2:$AB$2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2023'!$Q$3:$AB$3</c:f>
              <c:numCache>
                <c:formatCode>_(* #,##0.00_);_(* \(#,##0.00\);_(* "-"??_);_(@_)</c:formatCode>
                <c:ptCount val="12"/>
                <c:pt idx="0">
                  <c:v>33765924.030000001</c:v>
                </c:pt>
                <c:pt idx="1">
                  <c:v>31344178.650000002</c:v>
                </c:pt>
                <c:pt idx="2">
                  <c:v>34385137.049999997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F-4C41-86E2-680F65F59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3392"/>
        <c:axId val="-1691516864"/>
        <c:axId val="0"/>
      </c:bar3DChart>
      <c:catAx>
        <c:axId val="-169152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864"/>
        <c:crosses val="autoZero"/>
        <c:auto val="1"/>
        <c:lblAlgn val="ctr"/>
        <c:lblOffset val="100"/>
        <c:noMultiLvlLbl val="0"/>
      </c:catAx>
      <c:valAx>
        <c:axId val="-1691516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2023'!$Q$24:$AB$24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2023'!$Q$25:$AB$25</c:f>
              <c:numCache>
                <c:formatCode>_(* #,##0.00_);_(* \(#,##0.00\);_(* "-"??_);_(@_)</c:formatCode>
                <c:ptCount val="12"/>
                <c:pt idx="0" formatCode="#,##0.00">
                  <c:v>1238318.8899999999</c:v>
                </c:pt>
                <c:pt idx="1">
                  <c:v>1180446.97</c:v>
                </c:pt>
                <c:pt idx="2">
                  <c:v>1907654.09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365-9388-240455766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5232"/>
        <c:axId val="-1691509792"/>
        <c:axId val="0"/>
      </c:bar3DChart>
      <c:catAx>
        <c:axId val="-169151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09792"/>
        <c:crosses val="autoZero"/>
        <c:auto val="1"/>
        <c:lblAlgn val="ctr"/>
        <c:lblOffset val="100"/>
        <c:noMultiLvlLbl val="0"/>
      </c:catAx>
      <c:valAx>
        <c:axId val="-1691509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915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2023'!$B$255:$L$255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2023'!$B$256:$L$256</c:f>
              <c:numCache>
                <c:formatCode>_(* #,##0.00_);_(* \(#,##0.00\);_(* "-"??_);_(@_)</c:formatCode>
                <c:ptCount val="11"/>
                <c:pt idx="0">
                  <c:v>708041.78</c:v>
                </c:pt>
                <c:pt idx="1">
                  <c:v>1111768.3799999999</c:v>
                </c:pt>
                <c:pt idx="2">
                  <c:v>493760.12</c:v>
                </c:pt>
                <c:pt idx="3">
                  <c:v>3291068.97</c:v>
                </c:pt>
                <c:pt idx="4">
                  <c:v>757926.72000000009</c:v>
                </c:pt>
                <c:pt idx="5">
                  <c:v>461865.67000000004</c:v>
                </c:pt>
                <c:pt idx="6">
                  <c:v>2365562.69</c:v>
                </c:pt>
                <c:pt idx="7">
                  <c:v>7934544.4800000004</c:v>
                </c:pt>
                <c:pt idx="8">
                  <c:v>7192957.7100000009</c:v>
                </c:pt>
                <c:pt idx="9">
                  <c:v>12432008.98</c:v>
                </c:pt>
                <c:pt idx="10">
                  <c:v>3493072.02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18A-8B1A-56F619DA12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9616"/>
        <c:axId val="-1678683424"/>
        <c:axId val="0"/>
      </c:bar3DChart>
      <c:catAx>
        <c:axId val="-167867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424"/>
        <c:crosses val="autoZero"/>
        <c:auto val="1"/>
        <c:lblAlgn val="ctr"/>
        <c:lblOffset val="100"/>
        <c:noMultiLvlLbl val="0"/>
      </c:catAx>
      <c:valAx>
        <c:axId val="-1678683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ADICIONALES Y ESPECIALES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2023'!$Q$46:$AB$46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2023'!$Q$47:$AB$47</c:f>
              <c:numCache>
                <c:formatCode>_(* #,##0.00_);_(* \(#,##0.00\);_(* "-"??_);_(@_)</c:formatCode>
                <c:ptCount val="12"/>
                <c:pt idx="0">
                  <c:v>6890303.9299999997</c:v>
                </c:pt>
                <c:pt idx="1">
                  <c:v>7580790.2400000002</c:v>
                </c:pt>
                <c:pt idx="2">
                  <c:v>8886251.9000000004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F-49B3-B1D0-28F5F0978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968"/>
        <c:axId val="-1691514144"/>
        <c:axId val="0"/>
      </c:bar3DChart>
      <c:catAx>
        <c:axId val="-16915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4144"/>
        <c:crosses val="autoZero"/>
        <c:auto val="1"/>
        <c:lblAlgn val="ctr"/>
        <c:lblOffset val="100"/>
        <c:noMultiLvlLbl val="0"/>
      </c:catAx>
      <c:valAx>
        <c:axId val="-1691514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2023'!$Q$66:$AB$66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2023'!$Q$67:$AB$67</c:f>
              <c:numCache>
                <c:formatCode>_(* #,##0.00_);_(* \(#,##0.00\);_(* "-"??_);_(@_)</c:formatCode>
                <c:ptCount val="12"/>
                <c:pt idx="0">
                  <c:v>4337044.3600000003</c:v>
                </c:pt>
                <c:pt idx="1">
                  <c:v>7874507.8200000003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E-4C6E-A67C-E98043266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3600"/>
        <c:axId val="-1691513056"/>
        <c:axId val="0"/>
      </c:bar3DChart>
      <c:catAx>
        <c:axId val="-169151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3056"/>
        <c:crosses val="autoZero"/>
        <c:auto val="1"/>
        <c:lblAlgn val="ctr"/>
        <c:lblOffset val="100"/>
        <c:noMultiLvlLbl val="0"/>
      </c:catAx>
      <c:valAx>
        <c:axId val="-1691513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2023'!$Q$88:$AB$88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2023'!$Q$89:$AB$89</c:f>
              <c:numCache>
                <c:formatCode>_(* #,##0.00_);_(* \(#,##0.00\);_(* "-"??_);_(@_)</c:formatCode>
                <c:ptCount val="12"/>
                <c:pt idx="0">
                  <c:v>107136.72</c:v>
                </c:pt>
                <c:pt idx="1">
                  <c:v>216740.48000000001</c:v>
                </c:pt>
                <c:pt idx="2">
                  <c:v>288047.68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3-4B54-A90A-AFB9CA9AD3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9584"/>
        <c:axId val="-1691512512"/>
        <c:axId val="0"/>
      </c:bar3DChart>
      <c:catAx>
        <c:axId val="-169151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2512"/>
        <c:crosses val="autoZero"/>
        <c:auto val="1"/>
        <c:lblAlgn val="ctr"/>
        <c:lblOffset val="100"/>
        <c:noMultiLvlLbl val="0"/>
      </c:catAx>
      <c:valAx>
        <c:axId val="-1691512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2023'!$Q$112:$AB$112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2023'!$Q$113:$AB$113</c:f>
              <c:numCache>
                <c:formatCode>_(* #,##0.00_);_(* \(#,##0.00\);_(* "-"??_);_(@_)</c:formatCode>
                <c:ptCount val="12"/>
                <c:pt idx="0">
                  <c:v>1172158.08</c:v>
                </c:pt>
                <c:pt idx="1">
                  <c:v>1197598.72</c:v>
                </c:pt>
                <c:pt idx="2">
                  <c:v>1194627.3600000001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0-415F-8C94-84C673732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424"/>
        <c:axId val="-1691510880"/>
        <c:axId val="0"/>
      </c:bar3DChart>
      <c:catAx>
        <c:axId val="-16915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0880"/>
        <c:crosses val="autoZero"/>
        <c:auto val="1"/>
        <c:lblAlgn val="ctr"/>
        <c:lblOffset val="100"/>
        <c:noMultiLvlLbl val="0"/>
      </c:catAx>
      <c:valAx>
        <c:axId val="-1691510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2023'!$Q$572:$W$572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2023'!$Q$571:$AB$571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2023'!$Q$572:$AB$572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9C8-4205-94F0-2947469FD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5024"/>
        <c:axId val="-1691518496"/>
        <c:axId val="0"/>
      </c:bar3DChart>
      <c:catAx>
        <c:axId val="-169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8496"/>
        <c:crosses val="autoZero"/>
        <c:auto val="1"/>
        <c:lblAlgn val="ctr"/>
        <c:lblOffset val="100"/>
        <c:noMultiLvlLbl val="0"/>
      </c:catAx>
      <c:valAx>
        <c:axId val="-1691518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2023'!$Q$691:$Z$691</c:f>
              <c:strCache>
                <c:ptCount val="10"/>
                <c:pt idx="0">
                  <c:v> 1,975,292.00 </c:v>
                </c:pt>
                <c:pt idx="1">
                  <c:v> 1,173,053.53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2023'!$Q$690:$AB$690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2023'!$Q$691:$AB$691</c:f>
              <c:numCache>
                <c:formatCode>_(* #,##0.00_);_(* \(#,##0.00\);_(* "-"??_);_(@_)</c:formatCode>
                <c:ptCount val="12"/>
                <c:pt idx="0">
                  <c:v>1975292</c:v>
                </c:pt>
                <c:pt idx="1">
                  <c:v>1173053.53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E-43BA-8644-BBD3253EB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4480"/>
        <c:axId val="-1691523936"/>
        <c:axId val="0"/>
      </c:bar3DChart>
      <c:catAx>
        <c:axId val="-16915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3936"/>
        <c:crosses val="autoZero"/>
        <c:auto val="1"/>
        <c:lblAlgn val="ctr"/>
        <c:lblOffset val="100"/>
        <c:noMultiLvlLbl val="0"/>
      </c:catAx>
      <c:valAx>
        <c:axId val="-1691523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2023'!$A$572</c:f>
              <c:strCache>
                <c:ptCount val="1"/>
                <c:pt idx="0">
                  <c:v> 5244 AYUDAS SOCIALES POR DESASTRES NATURALES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2023'!$B$571:$L$571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2023'!$B$572:$L$572</c:f>
              <c:numCache>
                <c:formatCode>_(* #,##0.00_);_(* \(#,##0.00\);_(* "-"??_);_(@_)</c:formatCode>
                <c:ptCount val="11"/>
                <c:pt idx="0">
                  <c:v>1586027.59</c:v>
                </c:pt>
                <c:pt idx="5">
                  <c:v>22936271.919999998</c:v>
                </c:pt>
                <c:pt idx="6">
                  <c:v>483472.96</c:v>
                </c:pt>
                <c:pt idx="7">
                  <c:v>6479226.9000000004</c:v>
                </c:pt>
                <c:pt idx="8">
                  <c:v>7721676.8899999997</c:v>
                </c:pt>
                <c:pt idx="9">
                  <c:v>898052.08000000007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8-4769-A6A3-0CE26B387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2848"/>
        <c:axId val="-1691522304"/>
        <c:axId val="0"/>
      </c:bar3DChart>
      <c:catAx>
        <c:axId val="-16915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2304"/>
        <c:crosses val="autoZero"/>
        <c:auto val="1"/>
        <c:lblAlgn val="ctr"/>
        <c:lblOffset val="100"/>
        <c:noMultiLvlLbl val="0"/>
      </c:catAx>
      <c:valAx>
        <c:axId val="-1691522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</a:t>
            </a:r>
            <a:r>
              <a:rPr lang="es-MX"/>
              <a:t>        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2023'!$A$691</c:f>
              <c:strCache>
                <c:ptCount val="1"/>
                <c:pt idx="0">
                  <c:v>5518 DISMINUCIÓN DE BIENES POR PÉRDIDA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2023'!$B$690:$L$690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2023'!$B$691:$L$691</c:f>
              <c:numCache>
                <c:formatCode>_(* #,##0.00_);_(* \(#,##0.00\);_(* "-"??_);_(@_)</c:formatCode>
                <c:ptCount val="11"/>
                <c:pt idx="5">
                  <c:v>753595.45</c:v>
                </c:pt>
                <c:pt idx="6">
                  <c:v>14217180.02</c:v>
                </c:pt>
                <c:pt idx="7" formatCode="#,##0.00">
                  <c:v>16812912.580000002</c:v>
                </c:pt>
                <c:pt idx="8">
                  <c:v>1493432.4200000002</c:v>
                </c:pt>
                <c:pt idx="9" formatCode="#,##0.00">
                  <c:v>85515454.62000002</c:v>
                </c:pt>
                <c:pt idx="10">
                  <c:v>3148345.5300000003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2-4479-A043-81444F328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1760"/>
        <c:axId val="-1691521216"/>
        <c:axId val="0"/>
      </c:bar3DChart>
      <c:catAx>
        <c:axId val="-16915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1216"/>
        <c:crosses val="autoZero"/>
        <c:auto val="1"/>
        <c:lblAlgn val="ctr"/>
        <c:lblOffset val="100"/>
        <c:noMultiLvlLbl val="0"/>
      </c:catAx>
      <c:valAx>
        <c:axId val="-16915212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2023'!$Q$651:$AB$651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2023'!$Q$652:$AB$652</c:f>
              <c:numCache>
                <c:formatCode>_(* #,##0.00_);_(* \(#,##0.00\);_(* "-"??_);_(@_)</c:formatCode>
                <c:ptCount val="12"/>
                <c:pt idx="0">
                  <c:v>5370</c:v>
                </c:pt>
                <c:pt idx="1">
                  <c:v>5370</c:v>
                </c:pt>
                <c:pt idx="2">
                  <c:v>5370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0BE-A675-5CF6B4F35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7952"/>
        <c:axId val="-1676444736"/>
        <c:axId val="0"/>
      </c:bar3DChart>
      <c:catAx>
        <c:axId val="-16915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4736"/>
        <c:crosses val="autoZero"/>
        <c:auto val="1"/>
        <c:lblAlgn val="ctr"/>
        <c:lblOffset val="100"/>
        <c:noMultiLvlLbl val="0"/>
      </c:catAx>
      <c:valAx>
        <c:axId val="-167644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COMISIONES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2023'!$B$631:$L$631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2023'!$B$632:$L$632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3450.8800000000006</c:v>
                </c:pt>
                <c:pt idx="7" formatCode="#,##0.0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0-4BA1-9EC1-119D6FE4F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5408"/>
        <c:axId val="-1676461600"/>
        <c:axId val="0"/>
      </c:bar3DChart>
      <c:catAx>
        <c:axId val="-16764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1600"/>
        <c:crosses val="autoZero"/>
        <c:auto val="1"/>
        <c:lblAlgn val="ctr"/>
        <c:lblOffset val="100"/>
        <c:noMultiLvlLbl val="0"/>
      </c:catAx>
      <c:valAx>
        <c:axId val="-167646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2023'!$B$274:$L$274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2023'!$B$275:$L$275</c:f>
              <c:numCache>
                <c:formatCode>_(* #,##0.00_);_(* \(#,##0.00\);_(* "-"??_);_(@_)</c:formatCode>
                <c:ptCount val="11"/>
                <c:pt idx="0">
                  <c:v>66384085.149999999</c:v>
                </c:pt>
                <c:pt idx="1">
                  <c:v>65209092.340000004</c:v>
                </c:pt>
                <c:pt idx="2">
                  <c:v>57241386.020000003</c:v>
                </c:pt>
                <c:pt idx="3">
                  <c:v>71486469.459999993</c:v>
                </c:pt>
                <c:pt idx="4">
                  <c:v>98672313.180000007</c:v>
                </c:pt>
                <c:pt idx="5">
                  <c:v>99604736.000000015</c:v>
                </c:pt>
                <c:pt idx="6">
                  <c:v>116815672.22</c:v>
                </c:pt>
                <c:pt idx="7">
                  <c:v>94612065.839999989</c:v>
                </c:pt>
                <c:pt idx="8">
                  <c:v>91141632.600000009</c:v>
                </c:pt>
                <c:pt idx="9">
                  <c:v>62840330.870000005</c:v>
                </c:pt>
                <c:pt idx="10">
                  <c:v>10367879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8-44A3-9339-44E5AFD8F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6352"/>
        <c:axId val="-1678685056"/>
        <c:axId val="0"/>
      </c:bar3DChart>
      <c:catAx>
        <c:axId val="-167867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5056"/>
        <c:crosses val="autoZero"/>
        <c:auto val="1"/>
        <c:lblAlgn val="ctr"/>
        <c:lblOffset val="100"/>
        <c:noMultiLvlLbl val="0"/>
      </c:catAx>
      <c:valAx>
        <c:axId val="-1678685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287940797242098E-3"/>
          <c:y val="0.2111150398917945"/>
          <c:w val="0.98374241184055156"/>
          <c:h val="0.7077313738605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2023'!$B$651:$L$651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2023'!$B$652:$L$652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141975.70000000004</c:v>
                </c:pt>
                <c:pt idx="7" formatCode="#,##0.00">
                  <c:v>144822.79999999999</c:v>
                </c:pt>
                <c:pt idx="8">
                  <c:v>113813.22</c:v>
                </c:pt>
                <c:pt idx="9" formatCode="#,##0.00">
                  <c:v>105056.07</c:v>
                </c:pt>
                <c:pt idx="10">
                  <c:v>16110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287-AE36-7885F16E79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2144"/>
        <c:axId val="-1676464864"/>
        <c:axId val="0"/>
      </c:bar3DChart>
      <c:catAx>
        <c:axId val="-16764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4864"/>
        <c:crosses val="autoZero"/>
        <c:auto val="1"/>
        <c:lblAlgn val="ctr"/>
        <c:lblOffset val="100"/>
        <c:noMultiLvlLbl val="0"/>
      </c:catAx>
      <c:valAx>
        <c:axId val="-1676464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vestuario,</a:t>
            </a:r>
            <a:r>
              <a:rPr lang="en-US" sz="1800" baseline="0"/>
              <a:t> blancos, prendas de proteccion y articulos deportivos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76446912"/>
        <c:axId val="-1676440384"/>
        <c:axId val="0"/>
      </c:bar3DChart>
      <c:catAx>
        <c:axId val="-167644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0384"/>
        <c:crosses val="autoZero"/>
        <c:auto val="1"/>
        <c:lblAlgn val="ctr"/>
        <c:lblOffset val="100"/>
        <c:noMultiLvlLbl val="0"/>
      </c:catAx>
      <c:valAx>
        <c:axId val="-16764403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VESTUARIO, BLANCOS, PRENDAS DE PROTECCION  Y ARTÍCULOS DEPORTIVOS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2023'!$P$727</c:f>
              <c:strCache>
                <c:ptCount val="1"/>
                <c:pt idx="0">
                  <c:v>5127 VESTUARIO, BLANCOS, PRENDAS DE PROTECCIÓN Y ARTÍCULOS DEPORTIVOS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2023'!$Q$726:$AB$726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2023'!$Q$727:$AB$727</c:f>
              <c:numCache>
                <c:formatCode>#,##0.00</c:formatCode>
                <c:ptCount val="12"/>
                <c:pt idx="1">
                  <c:v>14546.4</c:v>
                </c:pt>
                <c:pt idx="2">
                  <c:v>14655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C-4AF8-A542-8C0AB8CE7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0928"/>
        <c:axId val="-1676451264"/>
        <c:axId val="0"/>
      </c:bar3DChart>
      <c:catAx>
        <c:axId val="-16764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1264"/>
        <c:crosses val="autoZero"/>
        <c:auto val="1"/>
        <c:lblAlgn val="ctr"/>
        <c:lblOffset val="100"/>
        <c:noMultiLvlLbl val="0"/>
      </c:catAx>
      <c:valAx>
        <c:axId val="-16764512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764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EJERCICIOS ANTERIORES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2023'!$P$751</c:f>
              <c:strCache>
                <c:ptCount val="1"/>
                <c:pt idx="0">
                  <c:v> 5591 GASTOS DE EJERCICIOS ANTERIORES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2023'!$Q$750:$AB$750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2023'!$Q$751:$AB$751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A30-419E-826D-9E485145D6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9632"/>
        <c:axId val="-1676439840"/>
        <c:axId val="0"/>
      </c:bar3DChart>
      <c:catAx>
        <c:axId val="-16764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39840"/>
        <c:crosses val="autoZero"/>
        <c:auto val="1"/>
        <c:lblAlgn val="ctr"/>
        <c:lblOffset val="100"/>
        <c:noMultiLvlLbl val="0"/>
      </c:catAx>
      <c:valAx>
        <c:axId val="-1676439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2023'!$Q$136:$AB$136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2023'!$Q$137:$AB$137</c:f>
              <c:numCache>
                <c:formatCode>_(* #,##0.00_);_(* \(#,##0.00\);_(* "-"??_);_(@_)</c:formatCode>
                <c:ptCount val="12"/>
                <c:pt idx="0">
                  <c:v>385111.92</c:v>
                </c:pt>
                <c:pt idx="1">
                  <c:v>311439.86</c:v>
                </c:pt>
                <c:pt idx="2">
                  <c:v>1973703.57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FF8-955C-912954E51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1056"/>
        <c:axId val="-1676445824"/>
        <c:axId val="0"/>
      </c:bar3DChart>
      <c:catAx>
        <c:axId val="-167646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5824"/>
        <c:crosses val="autoZero"/>
        <c:auto val="1"/>
        <c:lblAlgn val="ctr"/>
        <c:lblOffset val="100"/>
        <c:noMultiLvlLbl val="0"/>
      </c:catAx>
      <c:valAx>
        <c:axId val="-16764458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2023'!$A$727</c:f>
              <c:strCache>
                <c:ptCount val="1"/>
                <c:pt idx="0">
                  <c:v>VESTUARIO, BLANCOS, PRENDAS DE PROTECCIÓN Y ARTÍCULOS DEPORTIVOS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2023'!$B$726:$L$726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2023'!$B$727:$L$727</c:f>
              <c:numCache>
                <c:formatCode>_(* #,##0.00_);_(* \(#,##0.00\);_(* "-"??_);_(@_)</c:formatCode>
                <c:ptCount val="11"/>
                <c:pt idx="8">
                  <c:v>2493152.52</c:v>
                </c:pt>
                <c:pt idx="9" formatCode="#,##0.00">
                  <c:v>4153139.5700000003</c:v>
                </c:pt>
                <c:pt idx="10">
                  <c:v>29201.4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3F5-9540-1CF11FD3C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37120"/>
        <c:axId val="-1676446368"/>
        <c:axId val="0"/>
      </c:bar3DChart>
      <c:catAx>
        <c:axId val="-16764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368"/>
        <c:crosses val="autoZero"/>
        <c:auto val="1"/>
        <c:lblAlgn val="ctr"/>
        <c:lblOffset val="100"/>
        <c:noMultiLvlLbl val="0"/>
      </c:catAx>
      <c:valAx>
        <c:axId val="-16764463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2023'!$A$751</c:f>
              <c:strCache>
                <c:ptCount val="1"/>
                <c:pt idx="0">
                  <c:v>GASTOS DE EJERCICIOS ANTERIORES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2023'!$B$750:$L$750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2023'!$B$751:$L$751</c:f>
              <c:numCache>
                <c:formatCode>_(* #,##0.00_);_(* \(#,##0.00\);_(* "-"??_);_(@_)</c:formatCode>
                <c:ptCount val="11"/>
                <c:pt idx="8">
                  <c:v>11827231.089999996</c:v>
                </c:pt>
                <c:pt idx="9" formatCode="#,##0.00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4A8-A4F8-3CAC0C526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53440"/>
        <c:axId val="-1676452352"/>
        <c:axId val="0"/>
      </c:bar3DChart>
      <c:catAx>
        <c:axId val="-16764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2352"/>
        <c:crosses val="autoZero"/>
        <c:auto val="1"/>
        <c:lblAlgn val="ctr"/>
        <c:lblOffset val="100"/>
        <c:noMultiLvlLbl val="0"/>
      </c:catAx>
      <c:valAx>
        <c:axId val="-1676452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REMUNERACIONES ADICIONALES Y ESPECIALES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2023'!$B$46:$L$46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2023'!$B$47:$L$47</c:f>
              <c:numCache>
                <c:formatCode>_(* #,##0.00_);_(* \(#,##0.00\);_(* "-"??_);_(@_)</c:formatCode>
                <c:ptCount val="11"/>
                <c:pt idx="0">
                  <c:v>38463659.560000002</c:v>
                </c:pt>
                <c:pt idx="1">
                  <c:v>46956045.549999997</c:v>
                </c:pt>
                <c:pt idx="2">
                  <c:v>46515003.990000002</c:v>
                </c:pt>
                <c:pt idx="3">
                  <c:v>55443619.960000001</c:v>
                </c:pt>
                <c:pt idx="4">
                  <c:v>55586721.939999998</c:v>
                </c:pt>
                <c:pt idx="5">
                  <c:v>59676600.480000004</c:v>
                </c:pt>
                <c:pt idx="6">
                  <c:v>63493198.75</c:v>
                </c:pt>
                <c:pt idx="7">
                  <c:v>64019458.840000004</c:v>
                </c:pt>
                <c:pt idx="8">
                  <c:v>75532636.299999997</c:v>
                </c:pt>
                <c:pt idx="9">
                  <c:v>80327072.920000002</c:v>
                </c:pt>
                <c:pt idx="10">
                  <c:v>23357346.07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9-4DCA-914E-5FBA564501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16400"/>
        <c:axId val="443020560"/>
        <c:axId val="0"/>
      </c:bar3DChart>
      <c:catAx>
        <c:axId val="44301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20560"/>
        <c:crosses val="autoZero"/>
        <c:auto val="1"/>
        <c:lblAlgn val="ctr"/>
        <c:lblOffset val="100"/>
        <c:noMultiLvlLbl val="0"/>
      </c:catAx>
      <c:valAx>
        <c:axId val="4430205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PUBLICA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2023'!$B$612:$L$612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2023'!$B$613:$L$613</c:f>
              <c:numCache>
                <c:formatCode>_(* #,##0.00_);_(* \(#,##0.00\);_(* "-"??_);_(@_)</c:formatCode>
                <c:ptCount val="11"/>
                <c:pt idx="0">
                  <c:v>424149.4</c:v>
                </c:pt>
                <c:pt idx="2">
                  <c:v>3286968.01</c:v>
                </c:pt>
                <c:pt idx="3">
                  <c:v>3881485.91</c:v>
                </c:pt>
                <c:pt idx="4">
                  <c:v>5549941.6300000008</c:v>
                </c:pt>
                <c:pt idx="5">
                  <c:v>5814665.3799999999</c:v>
                </c:pt>
                <c:pt idx="6">
                  <c:v>5580787.5900000008</c:v>
                </c:pt>
                <c:pt idx="7" formatCode="#,##0.00">
                  <c:v>3817352.8099999991</c:v>
                </c:pt>
                <c:pt idx="8">
                  <c:v>2597844.54</c:v>
                </c:pt>
                <c:pt idx="9">
                  <c:v>3596700.6200000006</c:v>
                </c:pt>
                <c:pt idx="10">
                  <c:v>1128058.25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A6B-B2EB-C10DB7989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380368"/>
        <c:axId val="713380784"/>
        <c:axId val="0"/>
      </c:bar3DChart>
      <c:catAx>
        <c:axId val="71338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380784"/>
        <c:crosses val="autoZero"/>
        <c:auto val="1"/>
        <c:lblAlgn val="ctr"/>
        <c:lblOffset val="100"/>
        <c:noMultiLvlLbl val="0"/>
      </c:catAx>
      <c:valAx>
        <c:axId val="7133807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1338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COMISIONES DE LA DEUDA PÚBLICA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2023'!$Q$631:$AB$631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2023'!$Q$632:$AB$632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828-40C5-8F31-D4F9675F42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01424"/>
        <c:axId val="443006000"/>
        <c:axId val="0"/>
      </c:bar3DChart>
      <c:catAx>
        <c:axId val="4430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06000"/>
        <c:crosses val="autoZero"/>
        <c:auto val="1"/>
        <c:lblAlgn val="ctr"/>
        <c:lblOffset val="100"/>
        <c:noMultiLvlLbl val="0"/>
      </c:catAx>
      <c:valAx>
        <c:axId val="443006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2023'!$B$315:$L$315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2023'!$B$316:$L$316</c:f>
              <c:numCache>
                <c:formatCode>_(* #,##0.00_);_(* \(#,##0.00\);_(* "-"??_);_(@_)</c:formatCode>
                <c:ptCount val="11"/>
                <c:pt idx="0">
                  <c:v>22647100.170000002</c:v>
                </c:pt>
                <c:pt idx="1">
                  <c:v>46401351.630000003</c:v>
                </c:pt>
                <c:pt idx="2">
                  <c:v>51307864.909999996</c:v>
                </c:pt>
                <c:pt idx="3">
                  <c:v>52599236.93</c:v>
                </c:pt>
                <c:pt idx="4">
                  <c:v>66083105.510000005</c:v>
                </c:pt>
                <c:pt idx="5">
                  <c:v>52627923.789999999</c:v>
                </c:pt>
                <c:pt idx="6">
                  <c:v>34317041.490000002</c:v>
                </c:pt>
                <c:pt idx="7">
                  <c:v>32816171.130000003</c:v>
                </c:pt>
                <c:pt idx="8">
                  <c:v>63793384.219999999</c:v>
                </c:pt>
                <c:pt idx="9">
                  <c:v>50635103.300000004</c:v>
                </c:pt>
                <c:pt idx="10">
                  <c:v>14792542.690000001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C4C-8B50-E7C9991073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9408"/>
        <c:axId val="-1678683968"/>
        <c:axId val="0"/>
      </c:bar3DChart>
      <c:catAx>
        <c:axId val="-16786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968"/>
        <c:crosses val="autoZero"/>
        <c:auto val="1"/>
        <c:lblAlgn val="ctr"/>
        <c:lblOffset val="100"/>
        <c:noMultiLvlLbl val="0"/>
      </c:catAx>
      <c:valAx>
        <c:axId val="-1678683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2023'!$B$334:$L$334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2023'!$B$335:$L$335</c:f>
              <c:numCache>
                <c:formatCode>_(* #,##0.00_);_(* \(#,##0.00\);_(* "-"??_);_(@_)</c:formatCode>
                <c:ptCount val="11"/>
                <c:pt idx="0">
                  <c:v>9945532.8800000008</c:v>
                </c:pt>
                <c:pt idx="1">
                  <c:v>9913839.25</c:v>
                </c:pt>
                <c:pt idx="2">
                  <c:v>7188184.0800000001</c:v>
                </c:pt>
                <c:pt idx="3">
                  <c:v>8595074.8499999996</c:v>
                </c:pt>
                <c:pt idx="4">
                  <c:v>9205769.9000000004</c:v>
                </c:pt>
                <c:pt idx="5">
                  <c:v>9882024.7700000033</c:v>
                </c:pt>
                <c:pt idx="6">
                  <c:v>11316212.16</c:v>
                </c:pt>
                <c:pt idx="7">
                  <c:v>12295532.029999999</c:v>
                </c:pt>
                <c:pt idx="8">
                  <c:v>10401796.41</c:v>
                </c:pt>
                <c:pt idx="9">
                  <c:v>7472816.4199999999</c:v>
                </c:pt>
                <c:pt idx="10">
                  <c:v>5583773.1299999999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0-47D6-8427-A108DDB6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4512"/>
        <c:axId val="-1678682880"/>
        <c:axId val="0"/>
      </c:bar3DChart>
      <c:catAx>
        <c:axId val="-167868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2880"/>
        <c:crosses val="autoZero"/>
        <c:auto val="1"/>
        <c:lblAlgn val="ctr"/>
        <c:lblOffset val="100"/>
        <c:noMultiLvlLbl val="0"/>
      </c:catAx>
      <c:valAx>
        <c:axId val="-1678682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138</xdr:row>
      <xdr:rowOff>57150</xdr:rowOff>
    </xdr:from>
    <xdr:to>
      <xdr:col>11</xdr:col>
      <xdr:colOff>1131093</xdr:colOff>
      <xdr:row>154</xdr:row>
      <xdr:rowOff>142875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158</xdr:row>
      <xdr:rowOff>161924</xdr:rowOff>
    </xdr:from>
    <xdr:to>
      <xdr:col>11</xdr:col>
      <xdr:colOff>1143000</xdr:colOff>
      <xdr:row>174</xdr:row>
      <xdr:rowOff>119062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177</xdr:row>
      <xdr:rowOff>95250</xdr:rowOff>
    </xdr:from>
    <xdr:to>
      <xdr:col>11</xdr:col>
      <xdr:colOff>1119187</xdr:colOff>
      <xdr:row>193</xdr:row>
      <xdr:rowOff>83343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196</xdr:row>
      <xdr:rowOff>133349</xdr:rowOff>
    </xdr:from>
    <xdr:to>
      <xdr:col>11</xdr:col>
      <xdr:colOff>1119186</xdr:colOff>
      <xdr:row>213</xdr:row>
      <xdr:rowOff>35718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238</xdr:row>
      <xdr:rowOff>28574</xdr:rowOff>
    </xdr:from>
    <xdr:to>
      <xdr:col>11</xdr:col>
      <xdr:colOff>1154906</xdr:colOff>
      <xdr:row>253</xdr:row>
      <xdr:rowOff>11905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256</xdr:row>
      <xdr:rowOff>180974</xdr:rowOff>
    </xdr:from>
    <xdr:to>
      <xdr:col>11</xdr:col>
      <xdr:colOff>1143000</xdr:colOff>
      <xdr:row>272</xdr:row>
      <xdr:rowOff>11905</xdr:rowOff>
    </xdr:to>
    <xdr:graphicFrame macro="">
      <xdr:nvGraphicFramePr>
        <xdr:cNvPr id="7" name="8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47623</xdr:colOff>
      <xdr:row>275</xdr:row>
      <xdr:rowOff>161924</xdr:rowOff>
    </xdr:from>
    <xdr:to>
      <xdr:col>11</xdr:col>
      <xdr:colOff>1202531</xdr:colOff>
      <xdr:row>291</xdr:row>
      <xdr:rowOff>23811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28574</xdr:colOff>
      <xdr:row>316</xdr:row>
      <xdr:rowOff>180975</xdr:rowOff>
    </xdr:from>
    <xdr:to>
      <xdr:col>11</xdr:col>
      <xdr:colOff>1131094</xdr:colOff>
      <xdr:row>332</xdr:row>
      <xdr:rowOff>71437</xdr:rowOff>
    </xdr:to>
    <xdr:graphicFrame macro="">
      <xdr:nvGraphicFramePr>
        <xdr:cNvPr id="9" name="10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335</xdr:row>
      <xdr:rowOff>114299</xdr:rowOff>
    </xdr:from>
    <xdr:to>
      <xdr:col>11</xdr:col>
      <xdr:colOff>1083468</xdr:colOff>
      <xdr:row>350</xdr:row>
      <xdr:rowOff>130968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353</xdr:row>
      <xdr:rowOff>133350</xdr:rowOff>
    </xdr:from>
    <xdr:to>
      <xdr:col>11</xdr:col>
      <xdr:colOff>1143000</xdr:colOff>
      <xdr:row>369</xdr:row>
      <xdr:rowOff>23812</xdr:rowOff>
    </xdr:to>
    <xdr:graphicFrame macro="">
      <xdr:nvGraphicFramePr>
        <xdr:cNvPr id="11" name="12 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393</xdr:row>
      <xdr:rowOff>161924</xdr:rowOff>
    </xdr:from>
    <xdr:to>
      <xdr:col>11</xdr:col>
      <xdr:colOff>1154906</xdr:colOff>
      <xdr:row>409</xdr:row>
      <xdr:rowOff>190499</xdr:rowOff>
    </xdr:to>
    <xdr:graphicFrame macro="">
      <xdr:nvGraphicFramePr>
        <xdr:cNvPr id="12" name="13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414</xdr:row>
      <xdr:rowOff>9524</xdr:rowOff>
    </xdr:from>
    <xdr:to>
      <xdr:col>11</xdr:col>
      <xdr:colOff>1142999</xdr:colOff>
      <xdr:row>428</xdr:row>
      <xdr:rowOff>178593</xdr:rowOff>
    </xdr:to>
    <xdr:graphicFrame macro="">
      <xdr:nvGraphicFramePr>
        <xdr:cNvPr id="13" name="14 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432</xdr:row>
      <xdr:rowOff>180975</xdr:rowOff>
    </xdr:from>
    <xdr:to>
      <xdr:col>11</xdr:col>
      <xdr:colOff>1047750</xdr:colOff>
      <xdr:row>448</xdr:row>
      <xdr:rowOff>1</xdr:rowOff>
    </xdr:to>
    <xdr:graphicFrame macro="">
      <xdr:nvGraphicFramePr>
        <xdr:cNvPr id="14" name="15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38098</xdr:colOff>
      <xdr:row>451</xdr:row>
      <xdr:rowOff>59531</xdr:rowOff>
    </xdr:from>
    <xdr:to>
      <xdr:col>11</xdr:col>
      <xdr:colOff>1071562</xdr:colOff>
      <xdr:row>467</xdr:row>
      <xdr:rowOff>95250</xdr:rowOff>
    </xdr:to>
    <xdr:graphicFrame macro="">
      <xdr:nvGraphicFramePr>
        <xdr:cNvPr id="15" name="16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47624</xdr:colOff>
      <xdr:row>470</xdr:row>
      <xdr:rowOff>59531</xdr:rowOff>
    </xdr:from>
    <xdr:to>
      <xdr:col>11</xdr:col>
      <xdr:colOff>1071562</xdr:colOff>
      <xdr:row>486</xdr:row>
      <xdr:rowOff>119062</xdr:rowOff>
    </xdr:to>
    <xdr:graphicFrame macro="">
      <xdr:nvGraphicFramePr>
        <xdr:cNvPr id="16" name="17 Gráfic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489</xdr:row>
      <xdr:rowOff>95251</xdr:rowOff>
    </xdr:from>
    <xdr:to>
      <xdr:col>11</xdr:col>
      <xdr:colOff>1107280</xdr:colOff>
      <xdr:row>505</xdr:row>
      <xdr:rowOff>142875</xdr:rowOff>
    </xdr:to>
    <xdr:graphicFrame macro="">
      <xdr:nvGraphicFramePr>
        <xdr:cNvPr id="17" name="18 Gráfic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509</xdr:row>
      <xdr:rowOff>59531</xdr:rowOff>
    </xdr:from>
    <xdr:to>
      <xdr:col>11</xdr:col>
      <xdr:colOff>1143000</xdr:colOff>
      <xdr:row>526</xdr:row>
      <xdr:rowOff>0</xdr:rowOff>
    </xdr:to>
    <xdr:graphicFrame macro="">
      <xdr:nvGraphicFramePr>
        <xdr:cNvPr id="18" name="19 Gráfic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529</xdr:row>
      <xdr:rowOff>47626</xdr:rowOff>
    </xdr:from>
    <xdr:to>
      <xdr:col>11</xdr:col>
      <xdr:colOff>1143000</xdr:colOff>
      <xdr:row>545</xdr:row>
      <xdr:rowOff>0</xdr:rowOff>
    </xdr:to>
    <xdr:graphicFrame macro="">
      <xdr:nvGraphicFramePr>
        <xdr:cNvPr id="19" name="20 Gráfic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548</xdr:row>
      <xdr:rowOff>83344</xdr:rowOff>
    </xdr:from>
    <xdr:to>
      <xdr:col>11</xdr:col>
      <xdr:colOff>1095375</xdr:colOff>
      <xdr:row>568</xdr:row>
      <xdr:rowOff>166687</xdr:rowOff>
    </xdr:to>
    <xdr:graphicFrame macro="">
      <xdr:nvGraphicFramePr>
        <xdr:cNvPr id="20" name="21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250031</xdr:colOff>
      <xdr:row>590</xdr:row>
      <xdr:rowOff>59530</xdr:rowOff>
    </xdr:from>
    <xdr:to>
      <xdr:col>11</xdr:col>
      <xdr:colOff>1059656</xdr:colOff>
      <xdr:row>608</xdr:row>
      <xdr:rowOff>190499</xdr:rowOff>
    </xdr:to>
    <xdr:graphicFrame macro="">
      <xdr:nvGraphicFramePr>
        <xdr:cNvPr id="21" name="22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231321</xdr:colOff>
      <xdr:row>708</xdr:row>
      <xdr:rowOff>139472</xdr:rowOff>
    </xdr:from>
    <xdr:to>
      <xdr:col>11</xdr:col>
      <xdr:colOff>1314790</xdr:colOff>
      <xdr:row>723</xdr:row>
      <xdr:rowOff>234721</xdr:rowOff>
    </xdr:to>
    <xdr:graphicFrame macro="">
      <xdr:nvGraphicFramePr>
        <xdr:cNvPr id="22" name="23 Gráfic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73138</xdr:colOff>
      <xdr:row>160</xdr:row>
      <xdr:rowOff>166346</xdr:rowOff>
    </xdr:from>
    <xdr:to>
      <xdr:col>28</xdr:col>
      <xdr:colOff>13607</xdr:colOff>
      <xdr:row>174</xdr:row>
      <xdr:rowOff>166345</xdr:rowOff>
    </xdr:to>
    <xdr:graphicFrame macro="">
      <xdr:nvGraphicFramePr>
        <xdr:cNvPr id="24" name="25 Gráfic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15</xdr:col>
      <xdr:colOff>791</xdr:colOff>
      <xdr:row>178</xdr:row>
      <xdr:rowOff>119062</xdr:rowOff>
    </xdr:from>
    <xdr:to>
      <xdr:col>27</xdr:col>
      <xdr:colOff>1023936</xdr:colOff>
      <xdr:row>193</xdr:row>
      <xdr:rowOff>107155</xdr:rowOff>
    </xdr:to>
    <xdr:graphicFrame macro="">
      <xdr:nvGraphicFramePr>
        <xdr:cNvPr id="25" name="26 Gráfic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15</xdr:col>
      <xdr:colOff>11906</xdr:colOff>
      <xdr:row>197</xdr:row>
      <xdr:rowOff>154781</xdr:rowOff>
    </xdr:from>
    <xdr:to>
      <xdr:col>28</xdr:col>
      <xdr:colOff>23812</xdr:colOff>
      <xdr:row>213</xdr:row>
      <xdr:rowOff>119063</xdr:rowOff>
    </xdr:to>
    <xdr:graphicFrame macro="">
      <xdr:nvGraphicFramePr>
        <xdr:cNvPr id="26" name="27 Gráfic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31749</xdr:colOff>
      <xdr:row>238</xdr:row>
      <xdr:rowOff>119061</xdr:rowOff>
    </xdr:from>
    <xdr:to>
      <xdr:col>27</xdr:col>
      <xdr:colOff>1012031</xdr:colOff>
      <xdr:row>253</xdr:row>
      <xdr:rowOff>83344</xdr:rowOff>
    </xdr:to>
    <xdr:graphicFrame macro="">
      <xdr:nvGraphicFramePr>
        <xdr:cNvPr id="27" name="28 Gráfic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3071811</xdr:colOff>
      <xdr:row>257</xdr:row>
      <xdr:rowOff>154780</xdr:rowOff>
    </xdr:from>
    <xdr:to>
      <xdr:col>27</xdr:col>
      <xdr:colOff>1012031</xdr:colOff>
      <xdr:row>272</xdr:row>
      <xdr:rowOff>107155</xdr:rowOff>
    </xdr:to>
    <xdr:graphicFrame macro="">
      <xdr:nvGraphicFramePr>
        <xdr:cNvPr id="28" name="29 Gráfic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3071811</xdr:colOff>
      <xdr:row>277</xdr:row>
      <xdr:rowOff>0</xdr:rowOff>
    </xdr:from>
    <xdr:to>
      <xdr:col>28</xdr:col>
      <xdr:colOff>11906</xdr:colOff>
      <xdr:row>291</xdr:row>
      <xdr:rowOff>119062</xdr:rowOff>
    </xdr:to>
    <xdr:graphicFrame macro="">
      <xdr:nvGraphicFramePr>
        <xdr:cNvPr id="29" name="30 Gráfic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792</xdr:colOff>
      <xdr:row>317</xdr:row>
      <xdr:rowOff>71438</xdr:rowOff>
    </xdr:from>
    <xdr:to>
      <xdr:col>27</xdr:col>
      <xdr:colOff>1035843</xdr:colOff>
      <xdr:row>332</xdr:row>
      <xdr:rowOff>119062</xdr:rowOff>
    </xdr:to>
    <xdr:graphicFrame macro="">
      <xdr:nvGraphicFramePr>
        <xdr:cNvPr id="30" name="31 Gráfic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15</xdr:col>
      <xdr:colOff>31750</xdr:colOff>
      <xdr:row>336</xdr:row>
      <xdr:rowOff>47624</xdr:rowOff>
    </xdr:from>
    <xdr:to>
      <xdr:col>28</xdr:col>
      <xdr:colOff>23812</xdr:colOff>
      <xdr:row>350</xdr:row>
      <xdr:rowOff>119061</xdr:rowOff>
    </xdr:to>
    <xdr:graphicFrame macro="">
      <xdr:nvGraphicFramePr>
        <xdr:cNvPr id="31" name="32 Gráfic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15</xdr:col>
      <xdr:colOff>11906</xdr:colOff>
      <xdr:row>355</xdr:row>
      <xdr:rowOff>71437</xdr:rowOff>
    </xdr:from>
    <xdr:to>
      <xdr:col>27</xdr:col>
      <xdr:colOff>1012031</xdr:colOff>
      <xdr:row>369</xdr:row>
      <xdr:rowOff>107155</xdr:rowOff>
    </xdr:to>
    <xdr:graphicFrame macro="">
      <xdr:nvGraphicFramePr>
        <xdr:cNvPr id="32" name="33 Gráfic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18256</xdr:colOff>
      <xdr:row>394</xdr:row>
      <xdr:rowOff>100012</xdr:rowOff>
    </xdr:from>
    <xdr:to>
      <xdr:col>27</xdr:col>
      <xdr:colOff>1002505</xdr:colOff>
      <xdr:row>410</xdr:row>
      <xdr:rowOff>111919</xdr:rowOff>
    </xdr:to>
    <xdr:graphicFrame macro="">
      <xdr:nvGraphicFramePr>
        <xdr:cNvPr id="33" name="34 Gráfic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15</xdr:col>
      <xdr:colOff>53746</xdr:colOff>
      <xdr:row>414</xdr:row>
      <xdr:rowOff>59531</xdr:rowOff>
    </xdr:from>
    <xdr:to>
      <xdr:col>28</xdr:col>
      <xdr:colOff>220549</xdr:colOff>
      <xdr:row>429</xdr:row>
      <xdr:rowOff>119062</xdr:rowOff>
    </xdr:to>
    <xdr:graphicFrame macro="">
      <xdr:nvGraphicFramePr>
        <xdr:cNvPr id="34" name="35 Gráfic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15</xdr:col>
      <xdr:colOff>49211</xdr:colOff>
      <xdr:row>433</xdr:row>
      <xdr:rowOff>11906</xdr:rowOff>
    </xdr:from>
    <xdr:to>
      <xdr:col>28</xdr:col>
      <xdr:colOff>83342</xdr:colOff>
      <xdr:row>448</xdr:row>
      <xdr:rowOff>107156</xdr:rowOff>
    </xdr:to>
    <xdr:graphicFrame macro="">
      <xdr:nvGraphicFramePr>
        <xdr:cNvPr id="35" name="36 Gráfic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15</xdr:col>
      <xdr:colOff>19842</xdr:colOff>
      <xdr:row>453</xdr:row>
      <xdr:rowOff>130968</xdr:rowOff>
    </xdr:from>
    <xdr:to>
      <xdr:col>28</xdr:col>
      <xdr:colOff>11905</xdr:colOff>
      <xdr:row>467</xdr:row>
      <xdr:rowOff>130967</xdr:rowOff>
    </xdr:to>
    <xdr:graphicFrame macro="">
      <xdr:nvGraphicFramePr>
        <xdr:cNvPr id="36" name="37 Gráfic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3071811</xdr:colOff>
      <xdr:row>472</xdr:row>
      <xdr:rowOff>47625</xdr:rowOff>
    </xdr:from>
    <xdr:to>
      <xdr:col>27</xdr:col>
      <xdr:colOff>1023937</xdr:colOff>
      <xdr:row>486</xdr:row>
      <xdr:rowOff>142874</xdr:rowOff>
    </xdr:to>
    <xdr:graphicFrame macro="">
      <xdr:nvGraphicFramePr>
        <xdr:cNvPr id="37" name="38 Gráfic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15</xdr:col>
      <xdr:colOff>7935</xdr:colOff>
      <xdr:row>492</xdr:row>
      <xdr:rowOff>154781</xdr:rowOff>
    </xdr:from>
    <xdr:to>
      <xdr:col>27</xdr:col>
      <xdr:colOff>1012030</xdr:colOff>
      <xdr:row>506</xdr:row>
      <xdr:rowOff>47624</xdr:rowOff>
    </xdr:to>
    <xdr:graphicFrame macro="">
      <xdr:nvGraphicFramePr>
        <xdr:cNvPr id="38" name="39 Gráfic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15</xdr:col>
      <xdr:colOff>15875</xdr:colOff>
      <xdr:row>511</xdr:row>
      <xdr:rowOff>142876</xdr:rowOff>
    </xdr:from>
    <xdr:to>
      <xdr:col>27</xdr:col>
      <xdr:colOff>1035843</xdr:colOff>
      <xdr:row>526</xdr:row>
      <xdr:rowOff>119062</xdr:rowOff>
    </xdr:to>
    <xdr:graphicFrame macro="">
      <xdr:nvGraphicFramePr>
        <xdr:cNvPr id="39" name="40 Gráfic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15</xdr:col>
      <xdr:colOff>19844</xdr:colOff>
      <xdr:row>530</xdr:row>
      <xdr:rowOff>95250</xdr:rowOff>
    </xdr:from>
    <xdr:to>
      <xdr:col>28</xdr:col>
      <xdr:colOff>11906</xdr:colOff>
      <xdr:row>545</xdr:row>
      <xdr:rowOff>59530</xdr:rowOff>
    </xdr:to>
    <xdr:graphicFrame macro="">
      <xdr:nvGraphicFramePr>
        <xdr:cNvPr id="40" name="41 Gráfic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15</xdr:col>
      <xdr:colOff>59531</xdr:colOff>
      <xdr:row>549</xdr:row>
      <xdr:rowOff>178594</xdr:rowOff>
    </xdr:from>
    <xdr:to>
      <xdr:col>28</xdr:col>
      <xdr:colOff>35718</xdr:colOff>
      <xdr:row>568</xdr:row>
      <xdr:rowOff>154781</xdr:rowOff>
    </xdr:to>
    <xdr:graphicFrame macro="">
      <xdr:nvGraphicFramePr>
        <xdr:cNvPr id="41" name="42 Gráfic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15</xdr:col>
      <xdr:colOff>35718</xdr:colOff>
      <xdr:row>592</xdr:row>
      <xdr:rowOff>130969</xdr:rowOff>
    </xdr:from>
    <xdr:to>
      <xdr:col>28</xdr:col>
      <xdr:colOff>47623</xdr:colOff>
      <xdr:row>609</xdr:row>
      <xdr:rowOff>35719</xdr:rowOff>
    </xdr:to>
    <xdr:graphicFrame macro="">
      <xdr:nvGraphicFramePr>
        <xdr:cNvPr id="42" name="43 Gráfic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216</xdr:row>
      <xdr:rowOff>168274</xdr:rowOff>
    </xdr:from>
    <xdr:to>
      <xdr:col>11</xdr:col>
      <xdr:colOff>1143000</xdr:colOff>
      <xdr:row>233</xdr:row>
      <xdr:rowOff>130969</xdr:rowOff>
    </xdr:to>
    <xdr:graphicFrame macro="">
      <xdr:nvGraphicFramePr>
        <xdr:cNvPr id="43" name="44 Gráfic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294</xdr:row>
      <xdr:rowOff>61119</xdr:rowOff>
    </xdr:from>
    <xdr:to>
      <xdr:col>11</xdr:col>
      <xdr:colOff>1119186</xdr:colOff>
      <xdr:row>312</xdr:row>
      <xdr:rowOff>107156</xdr:rowOff>
    </xdr:to>
    <xdr:graphicFrame macro="">
      <xdr:nvGraphicFramePr>
        <xdr:cNvPr id="44" name="45 Gráfic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372</xdr:row>
      <xdr:rowOff>166687</xdr:rowOff>
    </xdr:from>
    <xdr:to>
      <xdr:col>11</xdr:col>
      <xdr:colOff>1131093</xdr:colOff>
      <xdr:row>389</xdr:row>
      <xdr:rowOff>154780</xdr:rowOff>
    </xdr:to>
    <xdr:graphicFrame macro="">
      <xdr:nvGraphicFramePr>
        <xdr:cNvPr id="45" name="46 Gráfic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15</xdr:col>
      <xdr:colOff>15874</xdr:colOff>
      <xdr:row>217</xdr:row>
      <xdr:rowOff>107156</xdr:rowOff>
    </xdr:from>
    <xdr:to>
      <xdr:col>28</xdr:col>
      <xdr:colOff>35717</xdr:colOff>
      <xdr:row>234</xdr:row>
      <xdr:rowOff>71437</xdr:rowOff>
    </xdr:to>
    <xdr:graphicFrame macro="">
      <xdr:nvGraphicFramePr>
        <xdr:cNvPr id="46" name="47 Gráfic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15</xdr:col>
      <xdr:colOff>35718</xdr:colOff>
      <xdr:row>295</xdr:row>
      <xdr:rowOff>142875</xdr:rowOff>
    </xdr:from>
    <xdr:to>
      <xdr:col>27</xdr:col>
      <xdr:colOff>1023937</xdr:colOff>
      <xdr:row>313</xdr:row>
      <xdr:rowOff>71436</xdr:rowOff>
    </xdr:to>
    <xdr:graphicFrame macro="">
      <xdr:nvGraphicFramePr>
        <xdr:cNvPr id="47" name="48 Gráfic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15</xdr:col>
      <xdr:colOff>49211</xdr:colOff>
      <xdr:row>374</xdr:row>
      <xdr:rowOff>146844</xdr:rowOff>
    </xdr:from>
    <xdr:to>
      <xdr:col>28</xdr:col>
      <xdr:colOff>71436</xdr:colOff>
      <xdr:row>390</xdr:row>
      <xdr:rowOff>134936</xdr:rowOff>
    </xdr:to>
    <xdr:graphicFrame macro="">
      <xdr:nvGraphicFramePr>
        <xdr:cNvPr id="48" name="49 Gráfic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15</xdr:col>
      <xdr:colOff>53575</xdr:colOff>
      <xdr:row>769</xdr:row>
      <xdr:rowOff>92867</xdr:rowOff>
    </xdr:from>
    <xdr:to>
      <xdr:col>28</xdr:col>
      <xdr:colOff>35718</xdr:colOff>
      <xdr:row>795</xdr:row>
      <xdr:rowOff>107156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5952</xdr:colOff>
      <xdr:row>769</xdr:row>
      <xdr:rowOff>45244</xdr:rowOff>
    </xdr:from>
    <xdr:to>
      <xdr:col>13</xdr:col>
      <xdr:colOff>23812</xdr:colOff>
      <xdr:row>795</xdr:row>
      <xdr:rowOff>130970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13</xdr:col>
      <xdr:colOff>3047999</xdr:colOff>
      <xdr:row>137</xdr:row>
      <xdr:rowOff>11906</xdr:rowOff>
    </xdr:from>
    <xdr:to>
      <xdr:col>27</xdr:col>
      <xdr:colOff>1012030</xdr:colOff>
      <xdr:row>139</xdr:row>
      <xdr:rowOff>119061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2353924" y="26681906"/>
          <a:ext cx="16594931" cy="488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5.1.2.1 Materiales de Administración, Emisión de Documentos y Artículos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útiles de oficina, limpieza, impresión y reproducción, para el procesamiento en equipos y bienes informáticos; materiales estadísticos, geográficos, de apoyo informativo y didáctico para centros de enseñanza e investigación; materiales requeridos para el registro e identificación en trámites oficiales y servicios a la población. </a:t>
          </a:r>
        </a:p>
      </xdr:txBody>
    </xdr:sp>
    <xdr:clientData/>
  </xdr:twoCellAnchor>
  <xdr:twoCellAnchor>
    <xdr:from>
      <xdr:col>13</xdr:col>
      <xdr:colOff>3071811</xdr:colOff>
      <xdr:row>158</xdr:row>
      <xdr:rowOff>11906</xdr:rowOff>
    </xdr:from>
    <xdr:to>
      <xdr:col>28</xdr:col>
      <xdr:colOff>11904</xdr:colOff>
      <xdr:row>160</xdr:row>
      <xdr:rowOff>83344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2358686" y="30682406"/>
          <a:ext cx="16637793" cy="452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5.1.2.2 Alimentos y Utensilios: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productos alimenticios y utensilios necesarios para el servicio de alimentación en apoyo de las actividades de los servidores públicos y los requeridos en la prestación de servicios públicos en unidades de salud, educativas y de readaptación social, entre otros. </a:t>
          </a:r>
          <a:endParaRPr lang="es-MX" sz="1100"/>
        </a:p>
      </xdr:txBody>
    </xdr:sp>
    <xdr:clientData/>
  </xdr:twoCellAnchor>
  <xdr:twoCellAnchor>
    <xdr:from>
      <xdr:col>13</xdr:col>
      <xdr:colOff>3059907</xdr:colOff>
      <xdr:row>177</xdr:row>
      <xdr:rowOff>11906</xdr:rowOff>
    </xdr:from>
    <xdr:to>
      <xdr:col>27</xdr:col>
      <xdr:colOff>1023937</xdr:colOff>
      <xdr:row>178</xdr:row>
      <xdr:rowOff>71437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2356307" y="34492406"/>
          <a:ext cx="16604455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5.1.2.4 Materiales y Artículos de Construcción y de Reparación: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artículos utilizados en la construcción, reconstrucción, ampliación, adaptación, mejora, conservación, reparación y mantenimiento de bienes inmuebles.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15</xdr:col>
      <xdr:colOff>11908</xdr:colOff>
      <xdr:row>196</xdr:row>
      <xdr:rowOff>35719</xdr:rowOff>
    </xdr:from>
    <xdr:to>
      <xdr:col>28</xdr:col>
      <xdr:colOff>11906</xdr:colOff>
      <xdr:row>197</xdr:row>
      <xdr:rowOff>154781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2365833" y="38326219"/>
          <a:ext cx="1663064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5.1.2.5 Productos Químicos, Farmacéuticos y de Laboratorio: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Importe del gasto por sustancias, productos químicos y farmacéuticos de aplicación humana o animal; así como toda clase de materiales y suministros médicos y de laboratorio.</a:t>
          </a:r>
          <a:endParaRPr lang="es-MX" sz="1100"/>
        </a:p>
      </xdr:txBody>
    </xdr:sp>
    <xdr:clientData/>
  </xdr:twoCellAnchor>
  <xdr:twoCellAnchor>
    <xdr:from>
      <xdr:col>15</xdr:col>
      <xdr:colOff>0</xdr:colOff>
      <xdr:row>216</xdr:row>
      <xdr:rowOff>23811</xdr:rowOff>
    </xdr:from>
    <xdr:to>
      <xdr:col>28</xdr:col>
      <xdr:colOff>11906</xdr:colOff>
      <xdr:row>217</xdr:row>
      <xdr:rowOff>107156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2353925" y="42124311"/>
          <a:ext cx="16642556" cy="273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5.1.2.6 Combustibles, Lubricantes y Aditivos: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combustibles, lubricantes y aditivos de todo tipo, necesarios para el funcionamiento del parque vehicular terrestre, aéreos, marítimo, lacustre y fluvial; así como de la maquinaria y equipo que lo utiliza.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15</xdr:col>
      <xdr:colOff>16669</xdr:colOff>
      <xdr:row>237</xdr:row>
      <xdr:rowOff>11906</xdr:rowOff>
    </xdr:from>
    <xdr:to>
      <xdr:col>27</xdr:col>
      <xdr:colOff>1012031</xdr:colOff>
      <xdr:row>238</xdr:row>
      <xdr:rowOff>95250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2370594" y="46112906"/>
          <a:ext cx="16578262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5.1.2.8 Materiales y Suministros para Seguridad: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materiales, sustancias explosivas y prendas de protección personal necesarias en los programas de seguridad. </a:t>
          </a:r>
          <a:endParaRPr lang="es-MX" sz="1100"/>
        </a:p>
      </xdr:txBody>
    </xdr:sp>
    <xdr:clientData/>
  </xdr:twoCellAnchor>
  <xdr:twoCellAnchor>
    <xdr:from>
      <xdr:col>13</xdr:col>
      <xdr:colOff>3059905</xdr:colOff>
      <xdr:row>256</xdr:row>
      <xdr:rowOff>11907</xdr:rowOff>
    </xdr:from>
    <xdr:to>
      <xdr:col>27</xdr:col>
      <xdr:colOff>1023936</xdr:colOff>
      <xdr:row>257</xdr:row>
      <xdr:rowOff>95250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2356305" y="49922907"/>
          <a:ext cx="16604456" cy="273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5.1.2.9 Herramientas, Refacciones y Accesorios Menores: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toda clase de refacciones, accesorios, herramientas menores y demás bienes de consumo del mismo género, necesarios para la conservación de los bienes inmuebles y muebles.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275</xdr:row>
      <xdr:rowOff>23812</xdr:rowOff>
    </xdr:from>
    <xdr:to>
      <xdr:col>27</xdr:col>
      <xdr:colOff>1047748</xdr:colOff>
      <xdr:row>276</xdr:row>
      <xdr:rowOff>142875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2365832" y="53554312"/>
          <a:ext cx="16618741" cy="309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5.1.3.1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todo tipo de servicios que se contraten con particulares o instituciones del propio sector público; así como los servicios oficiales requeridos para el desempeño 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 actividades vinculadas con la función pública.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316</xdr:row>
      <xdr:rowOff>35719</xdr:rowOff>
    </xdr:from>
    <xdr:to>
      <xdr:col>28</xdr:col>
      <xdr:colOff>-1</xdr:colOff>
      <xdr:row>317</xdr:row>
      <xdr:rowOff>71437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2365832" y="61567219"/>
          <a:ext cx="16618742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5.1.3.3 Servicios Profesionales, Científicos y Técnicos y Otros Servicios: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contratación de personas físicas y morales para la prestación de servicios profesionales independientes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335</xdr:row>
      <xdr:rowOff>35718</xdr:rowOff>
    </xdr:from>
    <xdr:to>
      <xdr:col>27</xdr:col>
      <xdr:colOff>1012031</xdr:colOff>
      <xdr:row>336</xdr:row>
      <xdr:rowOff>47625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2377737" y="65186718"/>
          <a:ext cx="16571119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5.1.3.4 Servicios Financieros, Bancarios y Comerciales: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financieros, bancarios y comerciales.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353</xdr:row>
      <xdr:rowOff>11907</xdr:rowOff>
    </xdr:from>
    <xdr:to>
      <xdr:col>27</xdr:col>
      <xdr:colOff>1035843</xdr:colOff>
      <xdr:row>355</xdr:row>
      <xdr:rowOff>71437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12377737" y="68782407"/>
          <a:ext cx="16594931" cy="440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5.1.3.5 Servicios de Instalación, Reparación, Mantenimiento y Conservación: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para la instalación, reparación, mantenimiento y conservación de toda clase de bienes muebles e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inmuebles, incluye los deducibles de seguros y excluye los gastos por concepto de mantenimiento y rehabilitación de la obra pública. </a:t>
          </a:r>
          <a:endParaRPr lang="es-MX" sz="1100"/>
        </a:p>
      </xdr:txBody>
    </xdr:sp>
    <xdr:clientData/>
  </xdr:twoCellAnchor>
  <xdr:twoCellAnchor>
    <xdr:from>
      <xdr:col>15</xdr:col>
      <xdr:colOff>11908</xdr:colOff>
      <xdr:row>372</xdr:row>
      <xdr:rowOff>35718</xdr:rowOff>
    </xdr:from>
    <xdr:to>
      <xdr:col>28</xdr:col>
      <xdr:colOff>11906</xdr:colOff>
      <xdr:row>374</xdr:row>
      <xdr:rowOff>107155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12365833" y="72425718"/>
          <a:ext cx="16630648" cy="452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5.1.3.6 Servicios de Comunicación Social y Publicidad: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realización y difusión de mensajes y campañas para informar a la población sobre los programas, servicios públicos y el quehacer gubernamental en general; así como la publicidad comercial de los productos y servicios que generan ingresos para el ente público. Incluye la contratación de servicios de impresión y publicación de información; así como al montaje de espectáculos culturales y celebraciones que demande el ente público.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393</xdr:row>
      <xdr:rowOff>23812</xdr:rowOff>
    </xdr:from>
    <xdr:to>
      <xdr:col>27</xdr:col>
      <xdr:colOff>1035843</xdr:colOff>
      <xdr:row>394</xdr:row>
      <xdr:rowOff>47625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2365832" y="76414312"/>
          <a:ext cx="16606836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5.1.3.7 Servicios de Traslado y Viáticos: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de traslado, instalación y viáticos del personal, cuando por el desempeño de sus labores propias o comisiones de trabajo, requieran trasladarse a lugares distintos al de su adscripción. </a:t>
          </a:r>
          <a:endParaRPr lang="es-MX" sz="1100"/>
        </a:p>
      </xdr:txBody>
    </xdr:sp>
    <xdr:clientData/>
  </xdr:twoCellAnchor>
  <xdr:twoCellAnchor>
    <xdr:from>
      <xdr:col>15</xdr:col>
      <xdr:colOff>11905</xdr:colOff>
      <xdr:row>413</xdr:row>
      <xdr:rowOff>23812</xdr:rowOff>
    </xdr:from>
    <xdr:to>
      <xdr:col>27</xdr:col>
      <xdr:colOff>1012030</xdr:colOff>
      <xdr:row>414</xdr:row>
      <xdr:rowOff>47625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2365830" y="80224312"/>
          <a:ext cx="16583025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5.1.3.8 Servicios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relacionados con la celebración de actos y ceremonias oficiales realizadas por el ente público.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432</xdr:row>
      <xdr:rowOff>11906</xdr:rowOff>
    </xdr:from>
    <xdr:to>
      <xdr:col>28</xdr:col>
      <xdr:colOff>11906</xdr:colOff>
      <xdr:row>433</xdr:row>
      <xdr:rowOff>11906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2365832" y="83831906"/>
          <a:ext cx="1663064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5.1.3.9 Otros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generales, no incluidos en las cuentas anteriores.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565,568.00</a:t>
          </a:r>
          <a:r>
            <a:rPr lang="es-MX"/>
            <a:t>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MX" sz="1100"/>
        </a:p>
      </xdr:txBody>
    </xdr:sp>
    <xdr:clientData/>
  </xdr:twoCellAnchor>
  <xdr:twoCellAnchor>
    <xdr:from>
      <xdr:col>13</xdr:col>
      <xdr:colOff>3059907</xdr:colOff>
      <xdr:row>451</xdr:row>
      <xdr:rowOff>11906</xdr:rowOff>
    </xdr:from>
    <xdr:to>
      <xdr:col>28</xdr:col>
      <xdr:colOff>47625</xdr:colOff>
      <xdr:row>454</xdr:row>
      <xdr:rowOff>11906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2356307" y="87451406"/>
          <a:ext cx="1667589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 TRANSFERENCIAS, ASIGNACIONES, SUBSIDIOS Y OTRAS AYUDAS: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transferencias, asignaciones, subsidios y otras ayudas destinadas en forma directa o indirecta a los sectores público, privado y externo.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5.2.1 Transferencias Internas y Asignaciones al Sector Público: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transferencias internas y asignaciones, a los entes públicos contenidos en el Presupuesto de Egresos con el objeto de sufragar gastos inherentes a sus atribuciones. </a:t>
          </a:r>
          <a:endParaRPr lang="es-MX" sz="1100"/>
        </a:p>
      </xdr:txBody>
    </xdr:sp>
    <xdr:clientData/>
  </xdr:twoCellAnchor>
  <xdr:twoCellAnchor>
    <xdr:from>
      <xdr:col>15</xdr:col>
      <xdr:colOff>11905</xdr:colOff>
      <xdr:row>470</xdr:row>
      <xdr:rowOff>11908</xdr:rowOff>
    </xdr:from>
    <xdr:to>
      <xdr:col>28</xdr:col>
      <xdr:colOff>-1</xdr:colOff>
      <xdr:row>472</xdr:row>
      <xdr:rowOff>119062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2365830" y="91070908"/>
          <a:ext cx="16618744" cy="48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5.2.2.1 Transferencias a Entidades Paraestatales: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transferencias a entidades, que no presuponen la contraprestación de bienes o servicios, destinadas a entidades paraestatales no empresariales y no financieras, empresariales y no financieras, públicas financieras, de control presupuestario indirecto, con el objeto de financiar gastos inherentes a sus funciones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489</xdr:row>
      <xdr:rowOff>35718</xdr:rowOff>
    </xdr:from>
    <xdr:to>
      <xdr:col>27</xdr:col>
      <xdr:colOff>1035843</xdr:colOff>
      <xdr:row>492</xdr:row>
      <xdr:rowOff>142875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2365832" y="94714218"/>
          <a:ext cx="16606836" cy="67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 Subsidios y Subvenciones: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los subsidios y subvenciones que se otorgan para el desarrollo de actividades prioritarias de interés general a través del ente público a los diferentes sectores de la sociedad.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5.2.3.1 Subsidios: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los subsidios destinadas a promover y fomentar las operaciones del beneficiario; mantener los niveles en los precios; apoyar el consumo, la distribución y comercialización de los bienes; motivar la inversión; cubrir impactos financieros; promover la innovación tecnológica; así como para el fomento de las actividades agropecuarias, industriales o de servicios y vivienda.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509</xdr:row>
      <xdr:rowOff>35718</xdr:rowOff>
    </xdr:from>
    <xdr:to>
      <xdr:col>28</xdr:col>
      <xdr:colOff>11906</xdr:colOff>
      <xdr:row>511</xdr:row>
      <xdr:rowOff>142875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2377737" y="98524218"/>
          <a:ext cx="16618744" cy="488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 Ayudas Sociales: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ayudas sociales que el ente público otorga a personas, instituciones y diversos sectores de la población para propósitos sociales.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5.2.4.1 Ayudas Sociales a Personas: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personas destinadas al auxilio o ayudas especiales que no revisten carácter permanente, otorgadas por el ente público a personas u hogares para propósitos sociales. </a:t>
          </a:r>
          <a:endParaRPr lang="es-MX" sz="1100"/>
        </a:p>
      </xdr:txBody>
    </xdr:sp>
    <xdr:clientData/>
  </xdr:twoCellAnchor>
  <xdr:twoCellAnchor>
    <xdr:from>
      <xdr:col>15</xdr:col>
      <xdr:colOff>0</xdr:colOff>
      <xdr:row>529</xdr:row>
      <xdr:rowOff>23814</xdr:rowOff>
    </xdr:from>
    <xdr:to>
      <xdr:col>28</xdr:col>
      <xdr:colOff>11905</xdr:colOff>
      <xdr:row>530</xdr:row>
      <xdr:rowOff>107156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2353925" y="102322314"/>
          <a:ext cx="16642555" cy="27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5.2.4.2 Becas: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becas destinadas a becas y otras ayudas para programas de formación o capacitación acordadas con personas.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548</xdr:row>
      <xdr:rowOff>11905</xdr:rowOff>
    </xdr:from>
    <xdr:to>
      <xdr:col>27</xdr:col>
      <xdr:colOff>1035843</xdr:colOff>
      <xdr:row>549</xdr:row>
      <xdr:rowOff>71437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2365832" y="105929905"/>
          <a:ext cx="16606836" cy="250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5.2.4.3 Ayudas Sociales a Instituciones: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instituciones destinadas para la atención de gastos corrientes de establecimientos de enseñanza, cooperativismo y de interés público. </a:t>
          </a:r>
          <a:endParaRPr lang="es-MX" sz="1100"/>
        </a:p>
      </xdr:txBody>
    </xdr:sp>
    <xdr:clientData/>
  </xdr:twoCellAnchor>
  <xdr:twoCellAnchor>
    <xdr:from>
      <xdr:col>15</xdr:col>
      <xdr:colOff>23813</xdr:colOff>
      <xdr:row>590</xdr:row>
      <xdr:rowOff>23814</xdr:rowOff>
    </xdr:from>
    <xdr:to>
      <xdr:col>27</xdr:col>
      <xdr:colOff>1035843</xdr:colOff>
      <xdr:row>592</xdr:row>
      <xdr:rowOff>107155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2377738" y="113942814"/>
          <a:ext cx="16594930" cy="4643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5.2.5.1 Pensiones: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pensiones , que cubre el Gobierno Federal, Estatal y Municipal, o bien el Instituto de Seguridad Social correspondiente, conforme al régimen legal establecido, así como los pagos adicionales derivados de compromisos contractuales con el personal retirado. </a:t>
          </a:r>
          <a:endParaRPr lang="es-MX" sz="1100"/>
        </a:p>
      </xdr:txBody>
    </xdr:sp>
    <xdr:clientData/>
  </xdr:twoCellAnchor>
  <xdr:twoCellAnchor>
    <xdr:from>
      <xdr:col>15</xdr:col>
      <xdr:colOff>28575</xdr:colOff>
      <xdr:row>708</xdr:row>
      <xdr:rowOff>11906</xdr:rowOff>
    </xdr:from>
    <xdr:to>
      <xdr:col>28</xdr:col>
      <xdr:colOff>-1</xdr:colOff>
      <xdr:row>711</xdr:row>
      <xdr:rowOff>-1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2382500" y="136514681"/>
          <a:ext cx="16602074" cy="559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5.6.1.1 Construcción en Bienes no Capitalizable: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la transferencia de capital a otros entes público, el importe del gasto destinado a construcción en bienes de dominio público y/o conservación de obras, proyectos productivos, acciones de fomento y en general a todos aquellos gastos destinados a aumentar, conservar y mejorar el patrimonio. </a:t>
          </a:r>
          <a:r>
            <a:rPr lang="es-MX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Cuenta adicionada DOF 02-01-2013 </a:t>
          </a:r>
          <a:endParaRPr lang="es-MX" sz="1100"/>
        </a:p>
      </xdr:txBody>
    </xdr:sp>
    <xdr:clientData/>
  </xdr:twoCellAnchor>
  <xdr:twoCellAnchor>
    <xdr:from>
      <xdr:col>15</xdr:col>
      <xdr:colOff>23813</xdr:colOff>
      <xdr:row>294</xdr:row>
      <xdr:rowOff>11907</xdr:rowOff>
    </xdr:from>
    <xdr:to>
      <xdr:col>28</xdr:col>
      <xdr:colOff>-1</xdr:colOff>
      <xdr:row>295</xdr:row>
      <xdr:rowOff>95250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2377738" y="57161907"/>
          <a:ext cx="16606836" cy="2738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5.1.3.2 Servicios de Arrendamiento: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concepto de arrendamiento </a:t>
          </a:r>
          <a:endParaRPr lang="es-MX" sz="1100"/>
        </a:p>
      </xdr:txBody>
    </xdr:sp>
    <xdr:clientData/>
  </xdr:twoCellAnchor>
  <xdr:twoCellAnchor>
    <xdr:from>
      <xdr:col>0</xdr:col>
      <xdr:colOff>35716</xdr:colOff>
      <xdr:row>4</xdr:row>
      <xdr:rowOff>0</xdr:rowOff>
    </xdr:from>
    <xdr:to>
      <xdr:col>11</xdr:col>
      <xdr:colOff>1292678</xdr:colOff>
      <xdr:row>21</xdr:row>
      <xdr:rowOff>23812</xdr:rowOff>
    </xdr:to>
    <xdr:graphicFrame macro="">
      <xdr:nvGraphicFramePr>
        <xdr:cNvPr id="78" name="3 Gráfic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59531</xdr:colOff>
      <xdr:row>25</xdr:row>
      <xdr:rowOff>119062</xdr:rowOff>
    </xdr:from>
    <xdr:to>
      <xdr:col>11</xdr:col>
      <xdr:colOff>1119187</xdr:colOff>
      <xdr:row>42</xdr:row>
      <xdr:rowOff>14287</xdr:rowOff>
    </xdr:to>
    <xdr:graphicFrame macro="">
      <xdr:nvGraphicFramePr>
        <xdr:cNvPr id="79" name="3 Gráfic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11</xdr:col>
      <xdr:colOff>1119186</xdr:colOff>
      <xdr:row>86</xdr:row>
      <xdr:rowOff>0</xdr:rowOff>
    </xdr:to>
    <xdr:graphicFrame macro="">
      <xdr:nvGraphicFramePr>
        <xdr:cNvPr id="80" name="3 Gráfic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1</xdr:colOff>
      <xdr:row>90</xdr:row>
      <xdr:rowOff>0</xdr:rowOff>
    </xdr:from>
    <xdr:to>
      <xdr:col>11</xdr:col>
      <xdr:colOff>1178719</xdr:colOff>
      <xdr:row>107</xdr:row>
      <xdr:rowOff>142875</xdr:rowOff>
    </xdr:to>
    <xdr:graphicFrame macro="">
      <xdr:nvGraphicFramePr>
        <xdr:cNvPr id="81" name="3 Gráfic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1</xdr:colOff>
      <xdr:row>114</xdr:row>
      <xdr:rowOff>0</xdr:rowOff>
    </xdr:from>
    <xdr:to>
      <xdr:col>11</xdr:col>
      <xdr:colOff>1131094</xdr:colOff>
      <xdr:row>132</xdr:row>
      <xdr:rowOff>11906</xdr:rowOff>
    </xdr:to>
    <xdr:graphicFrame macro="">
      <xdr:nvGraphicFramePr>
        <xdr:cNvPr id="82" name="3 Gráfic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15</xdr:col>
      <xdr:colOff>154782</xdr:colOff>
      <xdr:row>614</xdr:row>
      <xdr:rowOff>47624</xdr:rowOff>
    </xdr:from>
    <xdr:to>
      <xdr:col>28</xdr:col>
      <xdr:colOff>142875</xdr:colOff>
      <xdr:row>629</xdr:row>
      <xdr:rowOff>178593</xdr:rowOff>
    </xdr:to>
    <xdr:graphicFrame macro="">
      <xdr:nvGraphicFramePr>
        <xdr:cNvPr id="83" name="43 Gráfic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15</xdr:col>
      <xdr:colOff>27214</xdr:colOff>
      <xdr:row>672</xdr:row>
      <xdr:rowOff>108857</xdr:rowOff>
    </xdr:from>
    <xdr:to>
      <xdr:col>27</xdr:col>
      <xdr:colOff>1051151</xdr:colOff>
      <xdr:row>688</xdr:row>
      <xdr:rowOff>6801</xdr:rowOff>
    </xdr:to>
    <xdr:graphicFrame macro="">
      <xdr:nvGraphicFramePr>
        <xdr:cNvPr id="84" name="43 Gráfic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15</xdr:col>
      <xdr:colOff>35719</xdr:colOff>
      <xdr:row>710</xdr:row>
      <xdr:rowOff>83343</xdr:rowOff>
    </xdr:from>
    <xdr:to>
      <xdr:col>27</xdr:col>
      <xdr:colOff>1023937</xdr:colOff>
      <xdr:row>723</xdr:row>
      <xdr:rowOff>154781</xdr:rowOff>
    </xdr:to>
    <xdr:graphicFrame macro="">
      <xdr:nvGraphicFramePr>
        <xdr:cNvPr id="85" name="43 Gráfico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204107</xdr:colOff>
      <xdr:row>672</xdr:row>
      <xdr:rowOff>231321</xdr:rowOff>
    </xdr:from>
    <xdr:to>
      <xdr:col>11</xdr:col>
      <xdr:colOff>1311387</xdr:colOff>
      <xdr:row>688</xdr:row>
      <xdr:rowOff>81641</xdr:rowOff>
    </xdr:to>
    <xdr:graphicFrame macro="">
      <xdr:nvGraphicFramePr>
        <xdr:cNvPr id="86" name="23 Gráfico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15</xdr:col>
      <xdr:colOff>13606</xdr:colOff>
      <xdr:row>4</xdr:row>
      <xdr:rowOff>83343</xdr:rowOff>
    </xdr:from>
    <xdr:to>
      <xdr:col>27</xdr:col>
      <xdr:colOff>1029605</xdr:colOff>
      <xdr:row>21</xdr:row>
      <xdr:rowOff>125412</xdr:rowOff>
    </xdr:to>
    <xdr:graphicFrame macro="">
      <xdr:nvGraphicFramePr>
        <xdr:cNvPr id="88" name="24 Gráfico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15</xdr:col>
      <xdr:colOff>0</xdr:colOff>
      <xdr:row>27</xdr:row>
      <xdr:rowOff>159544</xdr:rowOff>
    </xdr:from>
    <xdr:to>
      <xdr:col>27</xdr:col>
      <xdr:colOff>1015999</xdr:colOff>
      <xdr:row>45</xdr:row>
      <xdr:rowOff>20638</xdr:rowOff>
    </xdr:to>
    <xdr:graphicFrame macro="">
      <xdr:nvGraphicFramePr>
        <xdr:cNvPr id="89" name="24 Gráfico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14</xdr:col>
      <xdr:colOff>129722</xdr:colOff>
      <xdr:row>48</xdr:row>
      <xdr:rowOff>71437</xdr:rowOff>
    </xdr:from>
    <xdr:to>
      <xdr:col>27</xdr:col>
      <xdr:colOff>1140845</xdr:colOff>
      <xdr:row>64</xdr:row>
      <xdr:rowOff>23813</xdr:rowOff>
    </xdr:to>
    <xdr:graphicFrame macro="">
      <xdr:nvGraphicFramePr>
        <xdr:cNvPr id="90" name="24 Gráfico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15</xdr:col>
      <xdr:colOff>30163</xdr:colOff>
      <xdr:row>69</xdr:row>
      <xdr:rowOff>14287</xdr:rowOff>
    </xdr:from>
    <xdr:to>
      <xdr:col>27</xdr:col>
      <xdr:colOff>1029494</xdr:colOff>
      <xdr:row>85</xdr:row>
      <xdr:rowOff>165894</xdr:rowOff>
    </xdr:to>
    <xdr:graphicFrame macro="">
      <xdr:nvGraphicFramePr>
        <xdr:cNvPr id="91" name="24 Gráfic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15</xdr:col>
      <xdr:colOff>40821</xdr:colOff>
      <xdr:row>90</xdr:row>
      <xdr:rowOff>219415</xdr:rowOff>
    </xdr:from>
    <xdr:to>
      <xdr:col>27</xdr:col>
      <xdr:colOff>1056820</xdr:colOff>
      <xdr:row>108</xdr:row>
      <xdr:rowOff>16556</xdr:rowOff>
    </xdr:to>
    <xdr:graphicFrame macro="">
      <xdr:nvGraphicFramePr>
        <xdr:cNvPr id="92" name="24 Gráfico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13</xdr:col>
      <xdr:colOff>63500</xdr:colOff>
      <xdr:row>114</xdr:row>
      <xdr:rowOff>97518</xdr:rowOff>
    </xdr:from>
    <xdr:to>
      <xdr:col>27</xdr:col>
      <xdr:colOff>904874</xdr:colOff>
      <xdr:row>131</xdr:row>
      <xdr:rowOff>222931</xdr:rowOff>
    </xdr:to>
    <xdr:graphicFrame macro="">
      <xdr:nvGraphicFramePr>
        <xdr:cNvPr id="93" name="24 Gráfico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14</xdr:col>
      <xdr:colOff>98650</xdr:colOff>
      <xdr:row>3</xdr:row>
      <xdr:rowOff>8505</xdr:rowOff>
    </xdr:from>
    <xdr:to>
      <xdr:col>27</xdr:col>
      <xdr:colOff>1132793</xdr:colOff>
      <xdr:row>4</xdr:row>
      <xdr:rowOff>32317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8073686" y="947398"/>
          <a:ext cx="19322143" cy="268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5.1.1.1 Remuneraciones al Personal de Carácter Permanente: Importe del gasto por las percepciones correspondientes al personal de carácter permanente.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13</xdr:col>
      <xdr:colOff>3059905</xdr:colOff>
      <xdr:row>25</xdr:row>
      <xdr:rowOff>23812</xdr:rowOff>
    </xdr:from>
    <xdr:to>
      <xdr:col>27</xdr:col>
      <xdr:colOff>928687</xdr:colOff>
      <xdr:row>26</xdr:row>
      <xdr:rowOff>107156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2356305" y="5167312"/>
          <a:ext cx="16509207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5.1.1.2 Remuneraciones al Personal de Carácter Transitorio: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correspondientes al personal de carácter eventual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47</xdr:row>
      <xdr:rowOff>23812</xdr:rowOff>
    </xdr:from>
    <xdr:to>
      <xdr:col>28</xdr:col>
      <xdr:colOff>-1</xdr:colOff>
      <xdr:row>48</xdr:row>
      <xdr:rowOff>35719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2365832" y="9358312"/>
          <a:ext cx="16618742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5.1.1.3 Remuneraciones Adicionales y Especiales: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adicionales y especiales, así como las gratificaciones que se otorgan tanto al personal de carácter permanente como transitorio. </a:t>
          </a:r>
          <a:endParaRPr lang="es-MX" sz="1100"/>
        </a:p>
      </xdr:txBody>
    </xdr:sp>
    <xdr:clientData/>
  </xdr:twoCellAnchor>
  <xdr:twoCellAnchor>
    <xdr:from>
      <xdr:col>15</xdr:col>
      <xdr:colOff>7145</xdr:colOff>
      <xdr:row>67</xdr:row>
      <xdr:rowOff>47625</xdr:rowOff>
    </xdr:from>
    <xdr:to>
      <xdr:col>27</xdr:col>
      <xdr:colOff>1023937</xdr:colOff>
      <xdr:row>68</xdr:row>
      <xdr:rowOff>107156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2361070" y="13192125"/>
          <a:ext cx="16599692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5.1.1.4 Seguridad Social: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parte que corresponde al ente público por concepto de prestaciones de seguridad social y primas de seguros, en beneficio del personal a su servicio, tanto de carácter permanente como transitorio. </a:t>
          </a:r>
          <a:endParaRPr lang="es-MX" sz="1100"/>
        </a:p>
      </xdr:txBody>
    </xdr:sp>
    <xdr:clientData/>
  </xdr:twoCellAnchor>
  <xdr:twoCellAnchor>
    <xdr:from>
      <xdr:col>13</xdr:col>
      <xdr:colOff>156823</xdr:colOff>
      <xdr:row>89</xdr:row>
      <xdr:rowOff>85044</xdr:rowOff>
    </xdr:from>
    <xdr:to>
      <xdr:col>27</xdr:col>
      <xdr:colOff>925286</xdr:colOff>
      <xdr:row>90</xdr:row>
      <xdr:rowOff>210910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7954966" y="22237473"/>
          <a:ext cx="19056463" cy="370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5.1.1.5 Otras Prestaciones Sociales y Económicas: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otras prestaciones sociales y económicas, a favor del personal, de acuerdo con las disposiciones legales vigentes y/o acuerdos contractuales respectivos. </a:t>
          </a:r>
        </a:p>
      </xdr:txBody>
    </xdr:sp>
    <xdr:clientData/>
  </xdr:twoCellAnchor>
  <xdr:twoCellAnchor>
    <xdr:from>
      <xdr:col>13</xdr:col>
      <xdr:colOff>3048000</xdr:colOff>
      <xdr:row>113</xdr:row>
      <xdr:rowOff>23813</xdr:rowOff>
    </xdr:from>
    <xdr:to>
      <xdr:col>27</xdr:col>
      <xdr:colOff>1012032</xdr:colOff>
      <xdr:row>114</xdr:row>
      <xdr:rowOff>47624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2353925" y="21931313"/>
          <a:ext cx="16594932" cy="21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5.1.1.6 Pago de Estímulos a Servidores Públicos: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estímulos económicos a los servidores públicos de mando, enlace y operativos del ente público, que establezcan las disposiciones aplicables, derivado del desempeño de sus funciones. </a:t>
          </a:r>
        </a:p>
      </xdr:txBody>
    </xdr:sp>
    <xdr:clientData/>
  </xdr:twoCellAnchor>
  <xdr:twoCellAnchor>
    <xdr:from>
      <xdr:col>15</xdr:col>
      <xdr:colOff>119063</xdr:colOff>
      <xdr:row>573</xdr:row>
      <xdr:rowOff>104775</xdr:rowOff>
    </xdr:from>
    <xdr:to>
      <xdr:col>27</xdr:col>
      <xdr:colOff>916781</xdr:colOff>
      <xdr:row>587</xdr:row>
      <xdr:rowOff>180975</xdr:rowOff>
    </xdr:to>
    <xdr:graphicFrame macro="">
      <xdr:nvGraphicFramePr>
        <xdr:cNvPr id="100" name="Gráfico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15</xdr:col>
      <xdr:colOff>54428</xdr:colOff>
      <xdr:row>691</xdr:row>
      <xdr:rowOff>69056</xdr:rowOff>
    </xdr:from>
    <xdr:to>
      <xdr:col>27</xdr:col>
      <xdr:colOff>756896</xdr:colOff>
      <xdr:row>705</xdr:row>
      <xdr:rowOff>145256</xdr:rowOff>
    </xdr:to>
    <xdr:graphicFrame macro="">
      <xdr:nvGraphicFramePr>
        <xdr:cNvPr id="101" name="Gráfico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90148</xdr:colOff>
      <xdr:row>572</xdr:row>
      <xdr:rowOff>96271</xdr:rowOff>
    </xdr:from>
    <xdr:to>
      <xdr:col>11</xdr:col>
      <xdr:colOff>1137898</xdr:colOff>
      <xdr:row>586</xdr:row>
      <xdr:rowOff>172471</xdr:rowOff>
    </xdr:to>
    <xdr:graphicFrame macro="">
      <xdr:nvGraphicFramePr>
        <xdr:cNvPr id="102" name="Gráfico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287448</xdr:colOff>
      <xdr:row>691</xdr:row>
      <xdr:rowOff>181314</xdr:rowOff>
    </xdr:from>
    <xdr:to>
      <xdr:col>12</xdr:col>
      <xdr:colOff>3400</xdr:colOff>
      <xdr:row>705</xdr:row>
      <xdr:rowOff>69735</xdr:rowOff>
    </xdr:to>
    <xdr:graphicFrame macro="">
      <xdr:nvGraphicFramePr>
        <xdr:cNvPr id="103" name="Gráfico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13</xdr:col>
      <xdr:colOff>142875</xdr:colOff>
      <xdr:row>652</xdr:row>
      <xdr:rowOff>45243</xdr:rowOff>
    </xdr:from>
    <xdr:to>
      <xdr:col>28</xdr:col>
      <xdr:colOff>11906</xdr:colOff>
      <xdr:row>669</xdr:row>
      <xdr:rowOff>71437</xdr:rowOff>
    </xdr:to>
    <xdr:graphicFrame macro="">
      <xdr:nvGraphicFramePr>
        <xdr:cNvPr id="106" name="Gráfico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309562</xdr:colOff>
      <xdr:row>632</xdr:row>
      <xdr:rowOff>40821</xdr:rowOff>
    </xdr:from>
    <xdr:to>
      <xdr:col>12</xdr:col>
      <xdr:colOff>49326</xdr:colOff>
      <xdr:row>649</xdr:row>
      <xdr:rowOff>47624</xdr:rowOff>
    </xdr:to>
    <xdr:graphicFrame macro="">
      <xdr:nvGraphicFramePr>
        <xdr:cNvPr id="107" name="Gráfico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299358</xdr:colOff>
      <xdr:row>652</xdr:row>
      <xdr:rowOff>125184</xdr:rowOff>
    </xdr:from>
    <xdr:to>
      <xdr:col>12</xdr:col>
      <xdr:colOff>27215</xdr:colOff>
      <xdr:row>669</xdr:row>
      <xdr:rowOff>210910</xdr:rowOff>
    </xdr:to>
    <xdr:graphicFrame macro="">
      <xdr:nvGraphicFramePr>
        <xdr:cNvPr id="108" name="Gráfico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15</xdr:col>
      <xdr:colOff>0</xdr:colOff>
      <xdr:row>729</xdr:row>
      <xdr:rowOff>0</xdr:rowOff>
    </xdr:from>
    <xdr:to>
      <xdr:col>27</xdr:col>
      <xdr:colOff>1035843</xdr:colOff>
      <xdr:row>744</xdr:row>
      <xdr:rowOff>130969</xdr:rowOff>
    </xdr:to>
    <xdr:graphicFrame macro="">
      <xdr:nvGraphicFramePr>
        <xdr:cNvPr id="116" name="43 Gráfico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13</xdr:col>
      <xdr:colOff>130968</xdr:colOff>
      <xdr:row>727</xdr:row>
      <xdr:rowOff>150812</xdr:rowOff>
    </xdr:from>
    <xdr:to>
      <xdr:col>27</xdr:col>
      <xdr:colOff>1012031</xdr:colOff>
      <xdr:row>747</xdr:row>
      <xdr:rowOff>186531</xdr:rowOff>
    </xdr:to>
    <xdr:graphicFrame macro="">
      <xdr:nvGraphicFramePr>
        <xdr:cNvPr id="121" name="Gráfico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15</xdr:col>
      <xdr:colOff>15307</xdr:colOff>
      <xdr:row>751</xdr:row>
      <xdr:rowOff>108856</xdr:rowOff>
    </xdr:from>
    <xdr:to>
      <xdr:col>27</xdr:col>
      <xdr:colOff>943994</xdr:colOff>
      <xdr:row>766</xdr:row>
      <xdr:rowOff>144575</xdr:rowOff>
    </xdr:to>
    <xdr:graphicFrame macro="">
      <xdr:nvGraphicFramePr>
        <xdr:cNvPr id="122" name="Gráfico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15</xdr:col>
      <xdr:colOff>71436</xdr:colOff>
      <xdr:row>139</xdr:row>
      <xdr:rowOff>57150</xdr:rowOff>
    </xdr:from>
    <xdr:to>
      <xdr:col>28</xdr:col>
      <xdr:colOff>23811</xdr:colOff>
      <xdr:row>154</xdr:row>
      <xdr:rowOff>83344</xdr:rowOff>
    </xdr:to>
    <xdr:graphicFrame macro="">
      <xdr:nvGraphicFramePr>
        <xdr:cNvPr id="109" name="108 Gráfico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326572</xdr:colOff>
      <xdr:row>729</xdr:row>
      <xdr:rowOff>16327</xdr:rowOff>
    </xdr:from>
    <xdr:to>
      <xdr:col>12</xdr:col>
      <xdr:colOff>18709</xdr:colOff>
      <xdr:row>747</xdr:row>
      <xdr:rowOff>231321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284048</xdr:colOff>
      <xdr:row>751</xdr:row>
      <xdr:rowOff>143896</xdr:rowOff>
    </xdr:from>
    <xdr:to>
      <xdr:col>12</xdr:col>
      <xdr:colOff>71436</xdr:colOff>
      <xdr:row>766</xdr:row>
      <xdr:rowOff>29596</xdr:rowOff>
    </xdr:to>
    <xdr:graphicFrame macro="">
      <xdr:nvGraphicFramePr>
        <xdr:cNvPr id="68" name="67 Gráfic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61232</xdr:colOff>
      <xdr:row>48</xdr:row>
      <xdr:rowOff>23131</xdr:rowOff>
    </xdr:from>
    <xdr:to>
      <xdr:col>12</xdr:col>
      <xdr:colOff>0</xdr:colOff>
      <xdr:row>63</xdr:row>
      <xdr:rowOff>149678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21E8AF16-249F-8DAE-53F5-322AE841F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156481</xdr:colOff>
      <xdr:row>613</xdr:row>
      <xdr:rowOff>240844</xdr:rowOff>
    </xdr:from>
    <xdr:to>
      <xdr:col>12</xdr:col>
      <xdr:colOff>27214</xdr:colOff>
      <xdr:row>627</xdr:row>
      <xdr:rowOff>217713</xdr:rowOff>
    </xdr:to>
    <xdr:graphicFrame macro="">
      <xdr:nvGraphicFramePr>
        <xdr:cNvPr id="110" name="Gráfico 109">
          <a:extLst>
            <a:ext uri="{FF2B5EF4-FFF2-40B4-BE49-F238E27FC236}">
              <a16:creationId xmlns:a16="http://schemas.microsoft.com/office/drawing/2014/main" id="{35ED99F0-9D62-9E45-3C72-368345814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14</xdr:col>
      <xdr:colOff>142873</xdr:colOff>
      <xdr:row>632</xdr:row>
      <xdr:rowOff>200025</xdr:rowOff>
    </xdr:from>
    <xdr:to>
      <xdr:col>28</xdr:col>
      <xdr:colOff>81643</xdr:colOff>
      <xdr:row>649</xdr:row>
      <xdr:rowOff>95250</xdr:rowOff>
    </xdr:to>
    <xdr:graphicFrame macro="">
      <xdr:nvGraphicFramePr>
        <xdr:cNvPr id="111" name="Gráfico 110">
          <a:extLst>
            <a:ext uri="{FF2B5EF4-FFF2-40B4-BE49-F238E27FC236}">
              <a16:creationId xmlns:a16="http://schemas.microsoft.com/office/drawing/2014/main" id="{BF6B75DD-91F1-0856-70D9-C9E7C2532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%20GRACIELA\Documents\CONSEJO%20DE%20VIGILANCIA\2022\UT-0079-22%20BALANZA%20DE%20COMPROBACION%20FEBRERO%202022%20PRELIMINAR%20ANEX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83">
          <cell r="N183">
            <v>252671.98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0</v>
      </c>
      <c r="I2" s="24" t="s">
        <v>0</v>
      </c>
      <c r="J2" s="24"/>
      <c r="K2" s="24"/>
      <c r="L2" s="24"/>
      <c r="M2" s="24"/>
      <c r="N2" s="24"/>
      <c r="O2" s="24"/>
      <c r="Q2" s="24" t="s">
        <v>0</v>
      </c>
      <c r="R2" s="24"/>
      <c r="S2" s="24"/>
      <c r="T2" s="24"/>
      <c r="U2" s="24"/>
      <c r="V2" s="24"/>
      <c r="W2" s="24"/>
      <c r="Y2" s="1" t="s">
        <v>0</v>
      </c>
      <c r="AG2" s="1" t="s">
        <v>0</v>
      </c>
      <c r="AO2" s="1" t="s">
        <v>0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0</v>
      </c>
      <c r="BD3" s="22" t="s">
        <v>0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207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209</v>
      </c>
      <c r="BD5" s="22" t="s">
        <v>208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33" t="s">
        <v>61</v>
      </c>
      <c r="K6" s="133"/>
      <c r="L6" s="133" t="s">
        <v>62</v>
      </c>
      <c r="M6" s="133"/>
      <c r="N6" s="133" t="s">
        <v>63</v>
      </c>
      <c r="O6" s="133"/>
      <c r="Q6" s="26" t="s">
        <v>60</v>
      </c>
      <c r="R6" s="133" t="s">
        <v>61</v>
      </c>
      <c r="S6" s="133"/>
      <c r="T6" s="133" t="s">
        <v>62</v>
      </c>
      <c r="U6" s="133"/>
      <c r="V6" s="133" t="s">
        <v>63</v>
      </c>
      <c r="W6" s="133"/>
      <c r="Y6" s="27"/>
      <c r="Z6" s="133" t="s">
        <v>61</v>
      </c>
      <c r="AA6" s="133"/>
      <c r="AB6" s="133" t="s">
        <v>62</v>
      </c>
      <c r="AC6" s="133"/>
      <c r="AD6" s="133" t="s">
        <v>63</v>
      </c>
      <c r="AE6" s="133"/>
      <c r="AG6" s="27"/>
      <c r="AH6" s="133" t="s">
        <v>61</v>
      </c>
      <c r="AI6" s="133"/>
      <c r="AJ6" s="133" t="s">
        <v>62</v>
      </c>
      <c r="AK6" s="133"/>
      <c r="AL6" s="133" t="s">
        <v>63</v>
      </c>
      <c r="AM6" s="133"/>
      <c r="AO6" s="28"/>
      <c r="AP6" s="133" t="s">
        <v>61</v>
      </c>
      <c r="AQ6" s="133"/>
      <c r="AR6" s="133" t="s">
        <v>62</v>
      </c>
      <c r="AS6" s="133"/>
      <c r="AT6" s="133" t="s">
        <v>63</v>
      </c>
      <c r="AU6" s="133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189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196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190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191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197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198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1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2</v>
      </c>
      <c r="AY43" s="22">
        <v>130304526.61</v>
      </c>
      <c r="BA43" s="22">
        <v>33830025.350000001</v>
      </c>
      <c r="BC43" s="22">
        <v>164134551.96000001</v>
      </c>
      <c r="BD43" s="22" t="s">
        <v>1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201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3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4</v>
      </c>
      <c r="AY46" s="22">
        <v>22774724.239999998</v>
      </c>
      <c r="BA46" s="22">
        <v>8172817.1799999997</v>
      </c>
      <c r="BC46" s="22">
        <v>30947541.420000002</v>
      </c>
      <c r="BD46" s="22" t="s">
        <v>3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192</v>
      </c>
      <c r="AY47" s="22">
        <v>4166296.63</v>
      </c>
      <c r="BA47" s="22">
        <v>1139545.24</v>
      </c>
      <c r="BC47" s="22">
        <v>5305841.87</v>
      </c>
      <c r="BD47" s="22" t="s">
        <v>4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6</v>
      </c>
      <c r="AY48" s="22">
        <v>27712841.899999999</v>
      </c>
      <c r="BA48" s="22">
        <v>6971445.7199999997</v>
      </c>
      <c r="BC48" s="22">
        <v>34684287.619999997</v>
      </c>
      <c r="BD48" s="22" t="s">
        <v>202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193</v>
      </c>
      <c r="AY49" s="22">
        <v>2586725.85</v>
      </c>
      <c r="BA49" s="22">
        <v>1335613.1499999999</v>
      </c>
      <c r="BC49" s="22">
        <v>3922339</v>
      </c>
      <c r="BD49" s="22" t="s">
        <v>6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7</v>
      </c>
      <c r="AY52" s="22">
        <v>15868883.699999999</v>
      </c>
      <c r="BA52" s="22">
        <v>2905263.4</v>
      </c>
      <c r="BC52" s="22">
        <v>18774147.100000001</v>
      </c>
      <c r="BD52" s="22" t="s">
        <v>203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8</v>
      </c>
      <c r="AY53" s="22">
        <v>260111679.21000001</v>
      </c>
      <c r="BA53" s="22">
        <v>123956615.89</v>
      </c>
      <c r="BC53" s="22">
        <v>384068295.10000002</v>
      </c>
      <c r="BD53" s="22" t="s">
        <v>7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9</v>
      </c>
      <c r="AY54" s="22">
        <v>145998189.72</v>
      </c>
      <c r="BA54" s="22">
        <v>72999094.920000002</v>
      </c>
      <c r="BC54" s="22">
        <v>218997284.63999999</v>
      </c>
      <c r="BD54" s="22" t="s">
        <v>8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10</v>
      </c>
      <c r="AY55" s="22">
        <v>2038364.19</v>
      </c>
      <c r="BA55" s="22">
        <v>7947188.79</v>
      </c>
      <c r="BC55" s="22">
        <v>9985552.9800000004</v>
      </c>
      <c r="BD55" s="22" t="s">
        <v>9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11</v>
      </c>
      <c r="AY56" s="22">
        <v>15730458.75</v>
      </c>
      <c r="BA56" s="22">
        <v>3146091.75</v>
      </c>
      <c r="BC56" s="22">
        <v>18876550.5</v>
      </c>
      <c r="BD56" s="22" t="s">
        <v>10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12</v>
      </c>
      <c r="AX57" s="22">
        <v>102220173.2</v>
      </c>
      <c r="AZ57" s="22">
        <v>59610425.659999996</v>
      </c>
      <c r="BB57" s="22">
        <v>161830598.86000001</v>
      </c>
      <c r="BD57" s="22" t="s">
        <v>11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13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14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15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16</v>
      </c>
      <c r="AX61" s="22">
        <v>38273093.619999997</v>
      </c>
      <c r="AZ61" s="22">
        <v>19094789.260000002</v>
      </c>
      <c r="BB61" s="22">
        <v>57367882.880000003</v>
      </c>
      <c r="BD61" s="22" t="s">
        <v>15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194</v>
      </c>
      <c r="AX62" s="22">
        <v>3316928.71</v>
      </c>
      <c r="AZ62" s="22">
        <v>1625449.81</v>
      </c>
      <c r="BB62" s="22">
        <v>4942378.5199999996</v>
      </c>
      <c r="BD62" s="22" t="s">
        <v>16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18</v>
      </c>
      <c r="AX63" s="22">
        <v>2729097.91</v>
      </c>
      <c r="AZ63" s="22">
        <v>1148220.9099999999</v>
      </c>
      <c r="BB63" s="22">
        <v>3877318.82</v>
      </c>
      <c r="BD63" s="22" t="s">
        <v>204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19</v>
      </c>
      <c r="AX64" s="36">
        <v>1079600.8899999999</v>
      </c>
      <c r="AZ64" s="36">
        <v>527521.42000000004</v>
      </c>
      <c r="BB64" s="36">
        <v>1607122.31</v>
      </c>
      <c r="BD64" s="36" t="s">
        <v>18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1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1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1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1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1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1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20</v>
      </c>
      <c r="AX65" s="22">
        <v>3173111.97</v>
      </c>
      <c r="AZ65" s="22">
        <v>1135077.52</v>
      </c>
      <c r="BB65" s="22">
        <v>4308189.49</v>
      </c>
      <c r="BD65" s="22" t="s">
        <v>19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2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2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2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2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2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2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21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22</v>
      </c>
      <c r="AX67" s="22">
        <v>42720860.890000001</v>
      </c>
      <c r="AZ67" s="22">
        <v>19173786.98</v>
      </c>
      <c r="BB67" s="22">
        <v>61894647.869999997</v>
      </c>
      <c r="BD67" s="22" t="s">
        <v>21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3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3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3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3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195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4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4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4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4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4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4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24</v>
      </c>
      <c r="AX69" s="22">
        <v>231008.74</v>
      </c>
      <c r="AZ69" s="22">
        <v>164257.70000000001</v>
      </c>
      <c r="BB69" s="22">
        <v>395266.44</v>
      </c>
      <c r="BD69" s="22" t="s">
        <v>195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5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5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25</v>
      </c>
      <c r="AX70" s="22">
        <v>27970578.559999999</v>
      </c>
      <c r="AZ70" s="22">
        <v>13972272.630000001</v>
      </c>
      <c r="BB70" s="22">
        <v>41942851.189999998</v>
      </c>
      <c r="BD70" s="22" t="s">
        <v>205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6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6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6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6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6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6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26</v>
      </c>
      <c r="AX71" s="22">
        <v>20990583.539999999</v>
      </c>
      <c r="AZ71" s="22">
        <v>8161474.2000000002</v>
      </c>
      <c r="BB71" s="22">
        <v>29152057.739999998</v>
      </c>
      <c r="BD71" s="22" t="s">
        <v>25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27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28</v>
      </c>
      <c r="AX73" s="22">
        <v>5555183.2800000003</v>
      </c>
      <c r="AZ73" s="22">
        <v>3644429.06</v>
      </c>
      <c r="BB73" s="22">
        <v>9199612.3399999999</v>
      </c>
      <c r="BD73" s="22" t="s">
        <v>27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29</v>
      </c>
      <c r="AX74" s="22">
        <v>57785315.859999999</v>
      </c>
      <c r="AZ74" s="22">
        <v>27085776.23</v>
      </c>
      <c r="BB74" s="22">
        <v>84871092.090000004</v>
      </c>
      <c r="BD74" s="22" t="s">
        <v>28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30</v>
      </c>
      <c r="AX75" s="22">
        <v>3536870.06</v>
      </c>
      <c r="AZ75" s="22">
        <v>2898004.01</v>
      </c>
      <c r="BB75" s="22">
        <v>6434874.0700000003</v>
      </c>
      <c r="BD75" s="22" t="s">
        <v>29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7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7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7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7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7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7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31</v>
      </c>
      <c r="AX76" s="22">
        <v>1656048.62</v>
      </c>
      <c r="AZ76" s="22">
        <v>1008232.34</v>
      </c>
      <c r="BB76" s="22">
        <v>2664280.96</v>
      </c>
      <c r="BD76" s="22" t="s">
        <v>30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32</v>
      </c>
      <c r="AX77" s="22">
        <v>4492927.8499999996</v>
      </c>
      <c r="AZ77" s="22">
        <v>2474160.06</v>
      </c>
      <c r="BB77" s="22">
        <v>6967087.9100000001</v>
      </c>
      <c r="BD77" s="22" t="s">
        <v>31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8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8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8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8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8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8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33</v>
      </c>
      <c r="AX78" s="22">
        <v>2730235.79</v>
      </c>
      <c r="AZ78" s="22">
        <v>2799531.58</v>
      </c>
      <c r="BB78" s="22">
        <v>5529767.3700000001</v>
      </c>
      <c r="BD78" s="22" t="s">
        <v>32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9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9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33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10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10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10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10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10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10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35</v>
      </c>
      <c r="AX80" s="22">
        <v>28287934.09</v>
      </c>
      <c r="AZ80" s="22">
        <v>13469281.9</v>
      </c>
      <c r="BB80" s="22">
        <v>41757215.990000002</v>
      </c>
      <c r="BD80" s="22" t="s">
        <v>34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11</v>
      </c>
      <c r="J81" s="24"/>
      <c r="Q81" s="24" t="s">
        <v>11</v>
      </c>
      <c r="X81" s="20">
        <f t="shared" si="6"/>
        <v>0</v>
      </c>
      <c r="Y81" s="6" t="s">
        <v>11</v>
      </c>
      <c r="AF81" s="20">
        <f t="shared" si="7"/>
        <v>0</v>
      </c>
      <c r="AG81" s="6" t="s">
        <v>11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11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36</v>
      </c>
      <c r="AX81" s="22">
        <v>1405749.48</v>
      </c>
      <c r="AZ81" s="22">
        <v>2535396.27</v>
      </c>
      <c r="BB81" s="22">
        <v>3941145.75</v>
      </c>
      <c r="BD81" s="22" t="s">
        <v>35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37</v>
      </c>
      <c r="AX82" s="22">
        <v>32223083.59</v>
      </c>
      <c r="AZ82" s="22">
        <v>12878355.779999999</v>
      </c>
      <c r="BB82" s="22">
        <v>45101439.369999997</v>
      </c>
      <c r="BD82" s="22" t="s">
        <v>36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12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12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12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12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12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37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13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13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39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14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14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40</v>
      </c>
      <c r="AX85" s="22">
        <v>395868.45</v>
      </c>
      <c r="AZ85" s="22">
        <v>244980.85</v>
      </c>
      <c r="BB85" s="22">
        <v>640849.30000000005</v>
      </c>
      <c r="BD85" s="22" t="s">
        <v>39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15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15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15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15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15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15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40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16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16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16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16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16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16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41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17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17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17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206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18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18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18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18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19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19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19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19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20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20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20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21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21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21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21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22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22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22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24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24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24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24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24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25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25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25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25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25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25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26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26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26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27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27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27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27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28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28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28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29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29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29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29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30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30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31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31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31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31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31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31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32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32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32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32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33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33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33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33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33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33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34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199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35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35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35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36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36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36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36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36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37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37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37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37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37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37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39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39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40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40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200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814"/>
  <sheetViews>
    <sheetView tabSelected="1" topLeftCell="G1" zoomScale="70" zoomScaleNormal="70" workbookViewId="0">
      <selection activeCell="S769" sqref="S769"/>
    </sheetView>
  </sheetViews>
  <sheetFormatPr baseColWidth="10" defaultColWidth="11.42578125" defaultRowHeight="18.75" x14ac:dyDescent="0.3"/>
  <cols>
    <col min="1" max="1" width="54.28515625" customWidth="1"/>
    <col min="2" max="8" width="18.7109375" customWidth="1"/>
    <col min="9" max="9" width="18.7109375" style="102" customWidth="1"/>
    <col min="10" max="11" width="18.7109375" customWidth="1"/>
    <col min="12" max="12" width="19.85546875" customWidth="1"/>
    <col min="13" max="13" width="5" customWidth="1"/>
    <col min="14" max="14" width="2.5703125" style="131" customWidth="1"/>
    <col min="15" max="15" width="2.5703125" customWidth="1"/>
    <col min="16" max="16" width="64.140625" customWidth="1"/>
    <col min="17" max="18" width="18.7109375" customWidth="1"/>
    <col min="19" max="19" width="19.7109375" customWidth="1"/>
    <col min="20" max="28" width="18.7109375" customWidth="1"/>
    <col min="29" max="29" width="24.42578125" style="81" customWidth="1"/>
    <col min="32" max="32" width="14.28515625" bestFit="1" customWidth="1"/>
  </cols>
  <sheetData>
    <row r="1" spans="1:29" s="80" customFormat="1" ht="23.25" x14ac:dyDescent="0.35">
      <c r="A1" s="78" t="s">
        <v>238</v>
      </c>
      <c r="B1" s="78"/>
      <c r="C1" s="78"/>
      <c r="D1" s="78"/>
      <c r="E1" s="78"/>
      <c r="F1" s="78"/>
      <c r="G1" s="78"/>
      <c r="H1" s="78"/>
      <c r="I1" s="79"/>
      <c r="J1" s="79" t="s">
        <v>237</v>
      </c>
      <c r="N1" s="125"/>
      <c r="Q1" s="134" t="s">
        <v>239</v>
      </c>
      <c r="R1" s="134"/>
      <c r="S1" s="134"/>
      <c r="T1" s="134"/>
      <c r="U1" s="134"/>
      <c r="V1" s="134"/>
      <c r="W1" s="134"/>
      <c r="X1" s="134"/>
      <c r="Y1" s="134"/>
      <c r="AC1" s="81"/>
    </row>
    <row r="2" spans="1:29" x14ac:dyDescent="0.3">
      <c r="B2" s="82">
        <v>2013</v>
      </c>
      <c r="C2" s="82">
        <v>2014</v>
      </c>
      <c r="D2" s="82">
        <v>2015</v>
      </c>
      <c r="E2" s="82">
        <v>2016</v>
      </c>
      <c r="F2" s="82">
        <v>2017</v>
      </c>
      <c r="G2" s="83">
        <v>2018</v>
      </c>
      <c r="H2" s="83">
        <v>2019</v>
      </c>
      <c r="I2" s="83">
        <v>2020</v>
      </c>
      <c r="J2" s="84">
        <v>2021</v>
      </c>
      <c r="K2" s="84">
        <v>2022</v>
      </c>
      <c r="L2" s="84">
        <v>2023</v>
      </c>
      <c r="M2" s="85"/>
      <c r="N2" s="126"/>
      <c r="Q2" s="82" t="s">
        <v>210</v>
      </c>
      <c r="R2" s="82" t="s">
        <v>211</v>
      </c>
      <c r="S2" s="82" t="s">
        <v>212</v>
      </c>
      <c r="T2" s="82" t="s">
        <v>213</v>
      </c>
      <c r="U2" s="82" t="s">
        <v>214</v>
      </c>
      <c r="V2" s="82" t="s">
        <v>215</v>
      </c>
      <c r="W2" s="82" t="s">
        <v>216</v>
      </c>
      <c r="X2" s="82" t="s">
        <v>217</v>
      </c>
      <c r="Y2" s="82" t="s">
        <v>218</v>
      </c>
      <c r="Z2" s="82" t="s">
        <v>220</v>
      </c>
      <c r="AA2" s="82" t="s">
        <v>221</v>
      </c>
      <c r="AB2" s="82" t="s">
        <v>222</v>
      </c>
      <c r="AC2" s="87" t="s">
        <v>234</v>
      </c>
    </row>
    <row r="3" spans="1:29" ht="30.75" x14ac:dyDescent="0.3">
      <c r="A3" s="88" t="s">
        <v>12</v>
      </c>
      <c r="B3" s="76">
        <v>197081559.56999999</v>
      </c>
      <c r="C3" s="76">
        <v>204298284.36000001</v>
      </c>
      <c r="D3" s="76">
        <v>216708037.25</v>
      </c>
      <c r="E3" s="76">
        <v>222019603.27000001</v>
      </c>
      <c r="F3" s="89">
        <v>236023465.43000004</v>
      </c>
      <c r="G3" s="89">
        <v>249990772.31000003</v>
      </c>
      <c r="H3" s="89">
        <v>292753634.15999997</v>
      </c>
      <c r="I3" s="90">
        <v>330080010.49000007</v>
      </c>
      <c r="J3" s="89">
        <v>350813866.13999993</v>
      </c>
      <c r="K3" s="89">
        <v>389661758.38999999</v>
      </c>
      <c r="L3" s="91">
        <f>AC3</f>
        <v>99495239.730000004</v>
      </c>
      <c r="N3" s="127"/>
      <c r="O3" s="124"/>
      <c r="P3" s="92" t="s">
        <v>12</v>
      </c>
      <c r="Q3" s="76">
        <v>33765924.030000001</v>
      </c>
      <c r="R3" s="76">
        <v>31344178.650000002</v>
      </c>
      <c r="S3" s="76">
        <v>34385137.049999997</v>
      </c>
      <c r="T3" s="76"/>
      <c r="U3" s="76"/>
      <c r="V3" s="76"/>
      <c r="W3" s="76"/>
      <c r="X3" s="76"/>
      <c r="Y3" s="89"/>
      <c r="Z3" s="89"/>
      <c r="AA3" s="89"/>
      <c r="AB3" s="89"/>
      <c r="AC3" s="74">
        <f>SUM(Q3:AB3)</f>
        <v>99495239.730000004</v>
      </c>
    </row>
    <row r="4" spans="1:29" x14ac:dyDescent="0.3">
      <c r="B4" s="93"/>
      <c r="C4" s="93"/>
      <c r="D4" s="93"/>
      <c r="E4" s="93"/>
      <c r="F4" s="93"/>
      <c r="G4" s="93"/>
      <c r="H4" s="93"/>
      <c r="I4" s="93"/>
      <c r="J4" s="93"/>
      <c r="K4" s="93"/>
      <c r="N4" s="128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</row>
    <row r="5" spans="1:29" x14ac:dyDescent="0.3">
      <c r="B5" s="93"/>
      <c r="C5" s="93"/>
      <c r="D5" s="93"/>
      <c r="E5" s="93"/>
      <c r="F5" s="93"/>
      <c r="G5" s="93"/>
      <c r="H5" s="93"/>
      <c r="I5" s="93"/>
      <c r="J5" s="93"/>
      <c r="K5" s="93"/>
      <c r="N5" s="126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</row>
    <row r="6" spans="1:29" x14ac:dyDescent="0.3">
      <c r="B6" s="93"/>
      <c r="C6" s="93"/>
      <c r="D6" s="93"/>
      <c r="E6" s="93"/>
      <c r="F6" s="93"/>
      <c r="G6" s="93"/>
      <c r="H6" s="93"/>
      <c r="I6" s="93"/>
      <c r="J6" s="93"/>
      <c r="K6" s="93"/>
      <c r="N6" s="126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1:29" x14ac:dyDescent="0.3">
      <c r="B7" s="93"/>
      <c r="C7" s="93"/>
      <c r="D7" s="93"/>
      <c r="E7" s="93"/>
      <c r="F7" s="93"/>
      <c r="G7" s="93"/>
      <c r="H7" s="93"/>
      <c r="I7" s="93"/>
      <c r="J7" s="93"/>
      <c r="K7" s="93"/>
      <c r="N7" s="126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29" x14ac:dyDescent="0.3">
      <c r="B8" s="93"/>
      <c r="C8" s="93"/>
      <c r="D8" s="93"/>
      <c r="E8" s="93"/>
      <c r="F8" s="93"/>
      <c r="G8" s="93"/>
      <c r="H8" s="93"/>
      <c r="I8" s="93"/>
      <c r="J8" s="93"/>
      <c r="K8" s="93"/>
      <c r="N8" s="126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</row>
    <row r="9" spans="1:29" x14ac:dyDescent="0.3">
      <c r="B9" s="93"/>
      <c r="C9" s="93"/>
      <c r="D9" s="93"/>
      <c r="E9" s="93"/>
      <c r="F9" s="93"/>
      <c r="G9" s="93"/>
      <c r="H9" s="93"/>
      <c r="I9" s="93"/>
      <c r="J9" s="93"/>
      <c r="K9" s="93"/>
      <c r="N9" s="126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</row>
    <row r="10" spans="1:29" x14ac:dyDescent="0.3">
      <c r="B10" s="93"/>
      <c r="C10" s="93"/>
      <c r="D10" s="93"/>
      <c r="E10" s="93"/>
      <c r="F10" s="93"/>
      <c r="G10" s="93"/>
      <c r="H10" s="93"/>
      <c r="I10" s="93"/>
      <c r="J10" s="93"/>
      <c r="K10" s="93"/>
      <c r="N10" s="126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</row>
    <row r="11" spans="1:29" x14ac:dyDescent="0.3">
      <c r="B11" s="93"/>
      <c r="C11" s="93"/>
      <c r="D11" s="93"/>
      <c r="E11" s="93"/>
      <c r="F11" s="93"/>
      <c r="G11" s="93"/>
      <c r="H11" s="93"/>
      <c r="I11" s="93"/>
      <c r="J11" s="93"/>
      <c r="K11" s="93"/>
      <c r="N11" s="126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</row>
    <row r="12" spans="1:29" x14ac:dyDescent="0.3">
      <c r="B12" s="93"/>
      <c r="C12" s="93"/>
      <c r="D12" s="93"/>
      <c r="E12" s="93"/>
      <c r="F12" s="93"/>
      <c r="G12" s="93"/>
      <c r="H12" s="93"/>
      <c r="I12" s="93"/>
      <c r="J12" s="93"/>
      <c r="K12" s="93"/>
      <c r="N12" s="126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</row>
    <row r="13" spans="1:29" x14ac:dyDescent="0.3">
      <c r="B13" s="93"/>
      <c r="C13" s="93"/>
      <c r="D13" s="93"/>
      <c r="E13" s="93"/>
      <c r="F13" s="93"/>
      <c r="G13" s="93"/>
      <c r="H13" s="93"/>
      <c r="I13" s="93"/>
      <c r="J13" s="93"/>
      <c r="K13" s="93"/>
      <c r="N13" s="126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</row>
    <row r="14" spans="1:29" x14ac:dyDescent="0.3">
      <c r="B14" s="93"/>
      <c r="C14" s="93"/>
      <c r="D14" s="93"/>
      <c r="E14" s="93"/>
      <c r="F14" s="93"/>
      <c r="G14" s="93"/>
      <c r="H14" s="93"/>
      <c r="I14" s="93"/>
      <c r="J14" s="93"/>
      <c r="K14" s="93"/>
      <c r="N14" s="126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</row>
    <row r="15" spans="1:29" x14ac:dyDescent="0.3">
      <c r="B15" s="93"/>
      <c r="C15" s="93"/>
      <c r="D15" s="93"/>
      <c r="E15" s="93"/>
      <c r="F15" s="93"/>
      <c r="G15" s="93"/>
      <c r="H15" s="93"/>
      <c r="I15" s="93"/>
      <c r="J15" s="93"/>
      <c r="K15" s="93"/>
      <c r="N15" s="126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</row>
    <row r="16" spans="1:29" x14ac:dyDescent="0.3">
      <c r="B16" s="93"/>
      <c r="C16" s="93"/>
      <c r="D16" s="93"/>
      <c r="E16" s="93"/>
      <c r="F16" s="93"/>
      <c r="G16" s="93"/>
      <c r="H16" s="93"/>
      <c r="I16" s="93"/>
      <c r="J16" s="93"/>
      <c r="K16" s="93"/>
      <c r="N16" s="126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</row>
    <row r="17" spans="1:29" x14ac:dyDescent="0.3">
      <c r="B17" s="93"/>
      <c r="C17" s="93"/>
      <c r="D17" s="93"/>
      <c r="E17" s="93"/>
      <c r="F17" s="93"/>
      <c r="G17" s="93"/>
      <c r="H17" s="93"/>
      <c r="I17" s="93"/>
      <c r="J17" s="93"/>
      <c r="K17" s="93"/>
      <c r="N17" s="126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</row>
    <row r="18" spans="1:29" x14ac:dyDescent="0.3">
      <c r="B18" s="93"/>
      <c r="C18" s="93"/>
      <c r="D18" s="93"/>
      <c r="E18" s="93"/>
      <c r="F18" s="93"/>
      <c r="G18" s="93"/>
      <c r="H18" s="93"/>
      <c r="I18" s="93"/>
      <c r="J18" s="93"/>
      <c r="K18" s="93"/>
      <c r="N18" s="126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</row>
    <row r="19" spans="1:29" x14ac:dyDescent="0.3">
      <c r="B19" s="93"/>
      <c r="C19" s="93"/>
      <c r="D19" s="93"/>
      <c r="E19" s="93"/>
      <c r="F19" s="93"/>
      <c r="G19" s="93"/>
      <c r="H19" s="93"/>
      <c r="I19" s="93"/>
      <c r="J19" s="93"/>
      <c r="K19" s="93"/>
      <c r="N19" s="126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</row>
    <row r="20" spans="1:29" x14ac:dyDescent="0.3">
      <c r="B20" s="93"/>
      <c r="C20" s="93"/>
      <c r="D20" s="93"/>
      <c r="E20" s="93"/>
      <c r="F20" s="93"/>
      <c r="G20" s="93"/>
      <c r="H20" s="93"/>
      <c r="I20" s="93"/>
      <c r="J20" s="93"/>
      <c r="K20" s="93"/>
      <c r="N20" s="126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</row>
    <row r="21" spans="1:29" x14ac:dyDescent="0.3">
      <c r="B21" s="93"/>
      <c r="C21" s="93"/>
      <c r="D21" s="93"/>
      <c r="E21" s="93"/>
      <c r="F21" s="93"/>
      <c r="G21" s="93"/>
      <c r="H21" s="93"/>
      <c r="I21" s="93"/>
      <c r="J21" s="93"/>
      <c r="K21" s="93"/>
      <c r="N21" s="126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</row>
    <row r="22" spans="1:29" x14ac:dyDescent="0.3">
      <c r="B22" s="93"/>
      <c r="C22" s="93"/>
      <c r="D22" s="93"/>
      <c r="E22" s="93"/>
      <c r="F22" s="93"/>
      <c r="G22" s="93"/>
      <c r="H22" s="93"/>
      <c r="I22" s="93"/>
      <c r="J22" s="93"/>
      <c r="K22" s="93"/>
      <c r="N22" s="126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</row>
    <row r="23" spans="1:29" x14ac:dyDescent="0.3">
      <c r="B23" s="93"/>
      <c r="C23" s="93"/>
      <c r="D23" s="93"/>
      <c r="E23" s="93"/>
      <c r="F23" s="93"/>
      <c r="G23" s="93"/>
      <c r="H23" s="93"/>
      <c r="I23" s="93"/>
      <c r="J23" s="93"/>
      <c r="K23" s="93"/>
      <c r="N23" s="126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</row>
    <row r="24" spans="1:29" x14ac:dyDescent="0.3">
      <c r="B24" s="82">
        <v>2013</v>
      </c>
      <c r="C24" s="82">
        <v>2014</v>
      </c>
      <c r="D24" s="82">
        <v>2015</v>
      </c>
      <c r="E24" s="82">
        <v>2016</v>
      </c>
      <c r="F24" s="82">
        <v>2017</v>
      </c>
      <c r="G24" s="83">
        <v>2018</v>
      </c>
      <c r="H24" s="95">
        <v>2019</v>
      </c>
      <c r="I24" s="83">
        <v>2020</v>
      </c>
      <c r="J24" s="84">
        <v>2021</v>
      </c>
      <c r="K24" s="84">
        <v>2022</v>
      </c>
      <c r="L24" s="84">
        <v>2023</v>
      </c>
      <c r="N24" s="126"/>
      <c r="Q24" s="84" t="s">
        <v>210</v>
      </c>
      <c r="R24" s="82" t="s">
        <v>211</v>
      </c>
      <c r="S24" s="82" t="s">
        <v>212</v>
      </c>
      <c r="T24" s="82" t="s">
        <v>213</v>
      </c>
      <c r="U24" s="82" t="s">
        <v>214</v>
      </c>
      <c r="V24" s="82" t="s">
        <v>215</v>
      </c>
      <c r="W24" s="82" t="s">
        <v>216</v>
      </c>
      <c r="X24" s="82" t="s">
        <v>217</v>
      </c>
      <c r="Y24" s="82" t="s">
        <v>218</v>
      </c>
      <c r="Z24" s="82" t="s">
        <v>220</v>
      </c>
      <c r="AA24" s="82" t="s">
        <v>221</v>
      </c>
      <c r="AB24" s="82" t="s">
        <v>222</v>
      </c>
      <c r="AC24" s="87" t="s">
        <v>234</v>
      </c>
    </row>
    <row r="25" spans="1:29" ht="30.75" x14ac:dyDescent="0.3">
      <c r="A25" s="92" t="s">
        <v>13</v>
      </c>
      <c r="B25" s="76">
        <v>13255951.949999999</v>
      </c>
      <c r="C25" s="76">
        <v>11007539.85</v>
      </c>
      <c r="D25" s="76">
        <v>9633115.25</v>
      </c>
      <c r="E25" s="76">
        <v>8615552.4600000009</v>
      </c>
      <c r="F25" s="76">
        <v>9066194.8399999999</v>
      </c>
      <c r="G25" s="96">
        <v>10725299.309999999</v>
      </c>
      <c r="H25" s="96">
        <v>8536339.9299999997</v>
      </c>
      <c r="I25" s="97">
        <v>2331668.8200000003</v>
      </c>
      <c r="J25" s="96">
        <v>5045786</v>
      </c>
      <c r="K25" s="89">
        <v>15489002.380000001</v>
      </c>
      <c r="L25" s="91">
        <f>AC25</f>
        <v>4326419.95</v>
      </c>
      <c r="N25" s="127"/>
      <c r="O25" s="124"/>
      <c r="P25" s="92" t="s">
        <v>13</v>
      </c>
      <c r="Q25" s="98">
        <v>1238318.8899999999</v>
      </c>
      <c r="R25" s="76">
        <v>1180446.97</v>
      </c>
      <c r="S25" s="76">
        <v>1907654.09</v>
      </c>
      <c r="T25" s="76"/>
      <c r="U25" s="76"/>
      <c r="V25" s="76"/>
      <c r="W25" s="76"/>
      <c r="X25" s="76"/>
      <c r="Y25" s="89"/>
      <c r="Z25" s="89"/>
      <c r="AA25" s="89"/>
      <c r="AB25" s="89"/>
      <c r="AC25" s="74">
        <f>SUM(Q25:AB25 )</f>
        <v>4326419.95</v>
      </c>
    </row>
    <row r="26" spans="1:29" x14ac:dyDescent="0.3">
      <c r="B26" s="93"/>
      <c r="C26" s="93"/>
      <c r="D26" s="93"/>
      <c r="E26" s="93"/>
      <c r="F26" s="93"/>
      <c r="G26" s="93"/>
      <c r="H26" s="93"/>
      <c r="I26" s="93"/>
      <c r="J26" s="93"/>
      <c r="K26" s="93"/>
      <c r="N26" s="126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</row>
    <row r="27" spans="1:29" x14ac:dyDescent="0.3">
      <c r="B27" s="93"/>
      <c r="C27" s="93"/>
      <c r="D27" s="93"/>
      <c r="E27" s="93"/>
      <c r="F27" s="93"/>
      <c r="G27" s="93"/>
      <c r="H27" s="93"/>
      <c r="I27" s="93"/>
      <c r="J27" s="93"/>
      <c r="K27" s="93"/>
      <c r="N27" s="126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</row>
    <row r="28" spans="1:29" x14ac:dyDescent="0.3">
      <c r="B28" s="93"/>
      <c r="C28" s="93"/>
      <c r="D28" s="93"/>
      <c r="E28" s="93"/>
      <c r="F28" s="93"/>
      <c r="G28" s="93"/>
      <c r="H28" s="93"/>
      <c r="I28" s="93"/>
      <c r="J28" s="93"/>
      <c r="K28" s="93"/>
      <c r="N28" s="126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</row>
    <row r="29" spans="1:29" x14ac:dyDescent="0.3">
      <c r="B29" s="93"/>
      <c r="C29" s="93"/>
      <c r="D29" s="93"/>
      <c r="E29" s="93"/>
      <c r="F29" s="93"/>
      <c r="G29" s="93"/>
      <c r="H29" s="93"/>
      <c r="I29" s="93"/>
      <c r="J29" s="93"/>
      <c r="K29" s="93"/>
      <c r="N29" s="126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</row>
    <row r="30" spans="1:29" x14ac:dyDescent="0.3">
      <c r="B30" s="93"/>
      <c r="C30" s="93"/>
      <c r="D30" s="93"/>
      <c r="E30" s="93"/>
      <c r="F30" s="93"/>
      <c r="G30" s="93"/>
      <c r="H30" s="93"/>
      <c r="I30" s="93"/>
      <c r="J30" s="93"/>
      <c r="K30" s="93"/>
      <c r="N30" s="126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</row>
    <row r="31" spans="1:29" x14ac:dyDescent="0.3">
      <c r="B31" s="93"/>
      <c r="C31" s="93"/>
      <c r="D31" s="93"/>
      <c r="E31" s="93"/>
      <c r="F31" s="93"/>
      <c r="G31" s="93"/>
      <c r="H31" s="93"/>
      <c r="I31" s="93"/>
      <c r="J31" s="93"/>
      <c r="K31" s="93"/>
      <c r="N31" s="126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</row>
    <row r="32" spans="1:29" x14ac:dyDescent="0.3">
      <c r="B32" s="93"/>
      <c r="C32" s="93"/>
      <c r="D32" s="93"/>
      <c r="E32" s="93"/>
      <c r="F32" s="93"/>
      <c r="G32" s="93"/>
      <c r="H32" s="93"/>
      <c r="I32" s="93"/>
      <c r="J32" s="93"/>
      <c r="K32" s="93"/>
      <c r="N32" s="126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</row>
    <row r="33" spans="1:29" x14ac:dyDescent="0.3">
      <c r="B33" s="93"/>
      <c r="C33" s="93"/>
      <c r="D33" s="93"/>
      <c r="E33" s="93"/>
      <c r="F33" s="93"/>
      <c r="G33" s="93"/>
      <c r="H33" s="93"/>
      <c r="I33" s="93"/>
      <c r="J33" s="93"/>
      <c r="K33" s="93"/>
      <c r="N33" s="126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</row>
    <row r="34" spans="1:29" x14ac:dyDescent="0.3">
      <c r="B34" s="93"/>
      <c r="C34" s="93"/>
      <c r="D34" s="93"/>
      <c r="E34" s="93"/>
      <c r="F34" s="93"/>
      <c r="G34" s="93"/>
      <c r="H34" s="93"/>
      <c r="I34" s="93"/>
      <c r="J34" s="93"/>
      <c r="K34" s="93"/>
      <c r="N34" s="126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</row>
    <row r="35" spans="1:29" x14ac:dyDescent="0.3">
      <c r="B35" s="93"/>
      <c r="C35" s="93"/>
      <c r="D35" s="93"/>
      <c r="E35" s="93"/>
      <c r="F35" s="93"/>
      <c r="G35" s="93"/>
      <c r="H35" s="93"/>
      <c r="I35" s="93"/>
      <c r="J35" s="93"/>
      <c r="K35" s="93"/>
      <c r="N35" s="126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</row>
    <row r="36" spans="1:29" x14ac:dyDescent="0.3">
      <c r="B36" s="93"/>
      <c r="C36" s="93"/>
      <c r="D36" s="93"/>
      <c r="E36" s="93"/>
      <c r="F36" s="93"/>
      <c r="G36" s="93"/>
      <c r="H36" s="93"/>
      <c r="I36" s="93"/>
      <c r="J36" s="93"/>
      <c r="K36" s="93"/>
      <c r="N36" s="126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</row>
    <row r="37" spans="1:29" x14ac:dyDescent="0.3">
      <c r="B37" s="93"/>
      <c r="C37" s="93"/>
      <c r="D37" s="93"/>
      <c r="E37" s="93"/>
      <c r="F37" s="93"/>
      <c r="G37" s="93"/>
      <c r="H37" s="93"/>
      <c r="I37" s="93"/>
      <c r="J37" s="93"/>
      <c r="K37" s="93"/>
      <c r="N37" s="126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</row>
    <row r="38" spans="1:29" x14ac:dyDescent="0.3">
      <c r="B38" s="93"/>
      <c r="C38" s="93"/>
      <c r="D38" s="93"/>
      <c r="E38" s="93"/>
      <c r="F38" s="93"/>
      <c r="G38" s="93"/>
      <c r="H38" s="93"/>
      <c r="I38" s="93"/>
      <c r="J38" s="93"/>
      <c r="K38" s="93"/>
      <c r="N38" s="126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</row>
    <row r="39" spans="1:29" x14ac:dyDescent="0.3">
      <c r="B39" s="93"/>
      <c r="C39" s="93"/>
      <c r="D39" s="93"/>
      <c r="E39" s="93"/>
      <c r="F39" s="93"/>
      <c r="G39" s="93"/>
      <c r="H39" s="93"/>
      <c r="I39" s="93"/>
      <c r="J39" s="93"/>
      <c r="K39" s="93"/>
      <c r="N39" s="126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</row>
    <row r="40" spans="1:29" x14ac:dyDescent="0.3">
      <c r="B40" s="93"/>
      <c r="C40" s="93"/>
      <c r="D40" s="93"/>
      <c r="E40" s="93"/>
      <c r="F40" s="93"/>
      <c r="G40" s="93"/>
      <c r="H40" s="93"/>
      <c r="I40" s="93"/>
      <c r="J40" s="93"/>
      <c r="K40" s="93"/>
      <c r="N40" s="126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</row>
    <row r="41" spans="1:29" x14ac:dyDescent="0.3">
      <c r="B41" s="93"/>
      <c r="C41" s="93"/>
      <c r="D41" s="93"/>
      <c r="E41" s="93"/>
      <c r="F41" s="93"/>
      <c r="G41" s="93"/>
      <c r="H41" s="93"/>
      <c r="I41" s="93"/>
      <c r="J41" s="93"/>
      <c r="K41" s="93"/>
      <c r="N41" s="126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</row>
    <row r="42" spans="1:29" x14ac:dyDescent="0.3">
      <c r="B42" s="93"/>
      <c r="C42" s="93"/>
      <c r="D42" s="93"/>
      <c r="E42" s="93"/>
      <c r="F42" s="93"/>
      <c r="G42" s="93"/>
      <c r="H42" s="93"/>
      <c r="I42" s="93"/>
      <c r="J42" s="93"/>
      <c r="K42" s="93"/>
      <c r="N42" s="126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</row>
    <row r="43" spans="1:29" x14ac:dyDescent="0.3">
      <c r="B43" s="93"/>
      <c r="C43" s="93"/>
      <c r="D43" s="93"/>
      <c r="E43" s="93"/>
      <c r="F43" s="93"/>
      <c r="G43" s="93"/>
      <c r="H43" s="93"/>
      <c r="I43" s="93"/>
      <c r="J43" s="93"/>
      <c r="K43" s="93"/>
      <c r="N43" s="126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</row>
    <row r="44" spans="1:29" x14ac:dyDescent="0.3">
      <c r="B44" s="93"/>
      <c r="C44" s="93"/>
      <c r="D44" s="93"/>
      <c r="E44" s="93"/>
      <c r="F44" s="93"/>
      <c r="G44" s="93"/>
      <c r="H44" s="93"/>
      <c r="I44" s="93"/>
      <c r="J44" s="93"/>
      <c r="K44" s="93"/>
      <c r="N44" s="126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</row>
    <row r="45" spans="1:29" x14ac:dyDescent="0.3">
      <c r="B45" s="93"/>
      <c r="C45" s="93"/>
      <c r="D45" s="93"/>
      <c r="E45" s="93"/>
      <c r="F45" s="93"/>
      <c r="G45" s="93"/>
      <c r="H45" s="93"/>
      <c r="I45" s="93"/>
      <c r="J45" s="93"/>
      <c r="K45" s="93"/>
      <c r="N45" s="126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</row>
    <row r="46" spans="1:29" x14ac:dyDescent="0.3">
      <c r="B46" s="82">
        <v>2013</v>
      </c>
      <c r="C46" s="82">
        <v>2014</v>
      </c>
      <c r="D46" s="82">
        <v>2015</v>
      </c>
      <c r="E46" s="82">
        <v>2016</v>
      </c>
      <c r="F46" s="82">
        <v>2017</v>
      </c>
      <c r="G46" s="83">
        <v>2018</v>
      </c>
      <c r="H46" s="95">
        <v>2019</v>
      </c>
      <c r="I46" s="83">
        <v>2020</v>
      </c>
      <c r="J46" s="84">
        <v>2021</v>
      </c>
      <c r="K46" s="84">
        <v>2022</v>
      </c>
      <c r="L46" s="84">
        <v>2023</v>
      </c>
      <c r="N46" s="126"/>
      <c r="Q46" s="82" t="s">
        <v>210</v>
      </c>
      <c r="R46" s="82" t="s">
        <v>211</v>
      </c>
      <c r="S46" s="82" t="s">
        <v>212</v>
      </c>
      <c r="T46" s="82" t="s">
        <v>213</v>
      </c>
      <c r="U46" s="82" t="s">
        <v>214</v>
      </c>
      <c r="V46" s="82" t="s">
        <v>215</v>
      </c>
      <c r="W46" s="82" t="s">
        <v>216</v>
      </c>
      <c r="X46" s="82" t="s">
        <v>217</v>
      </c>
      <c r="Y46" s="82" t="s">
        <v>218</v>
      </c>
      <c r="Z46" s="82" t="s">
        <v>220</v>
      </c>
      <c r="AA46" s="82" t="s">
        <v>221</v>
      </c>
      <c r="AB46" s="82" t="s">
        <v>222</v>
      </c>
      <c r="AC46" s="87" t="s">
        <v>234</v>
      </c>
    </row>
    <row r="47" spans="1:29" ht="30.75" customHeight="1" x14ac:dyDescent="0.3">
      <c r="A47" s="92" t="s">
        <v>14</v>
      </c>
      <c r="B47" s="76">
        <v>38463659.560000002</v>
      </c>
      <c r="C47" s="76">
        <v>46956045.549999997</v>
      </c>
      <c r="D47" s="76">
        <v>46515003.990000002</v>
      </c>
      <c r="E47" s="76">
        <v>55443619.960000001</v>
      </c>
      <c r="F47" s="76">
        <v>55586721.939999998</v>
      </c>
      <c r="G47" s="96">
        <v>59676600.480000004</v>
      </c>
      <c r="H47" s="96">
        <v>63493198.75</v>
      </c>
      <c r="I47" s="97">
        <v>64019458.840000004</v>
      </c>
      <c r="J47" s="96">
        <v>75532636.299999997</v>
      </c>
      <c r="K47" s="89">
        <v>80327072.920000002</v>
      </c>
      <c r="L47" s="91">
        <f>AC47</f>
        <v>23357346.07</v>
      </c>
      <c r="N47" s="127"/>
      <c r="O47" s="124"/>
      <c r="P47" s="92" t="s">
        <v>14</v>
      </c>
      <c r="Q47" s="76">
        <v>6890303.9299999997</v>
      </c>
      <c r="R47" s="76">
        <v>7580790.2400000002</v>
      </c>
      <c r="S47" s="76">
        <v>8886251.9000000004</v>
      </c>
      <c r="T47" s="76"/>
      <c r="U47" s="76"/>
      <c r="V47" s="76"/>
      <c r="W47" s="76"/>
      <c r="X47" s="76"/>
      <c r="Y47" s="89"/>
      <c r="Z47" s="89"/>
      <c r="AA47" s="89"/>
      <c r="AB47" s="89"/>
      <c r="AC47" s="74">
        <f>SUM(Q47:AB47 )</f>
        <v>23357346.07</v>
      </c>
    </row>
    <row r="48" spans="1:29" x14ac:dyDescent="0.3">
      <c r="B48" s="93"/>
      <c r="C48" s="93"/>
      <c r="D48" s="93"/>
      <c r="E48" s="93"/>
      <c r="F48" s="93"/>
      <c r="G48" s="93"/>
      <c r="H48" s="93"/>
      <c r="I48" s="93"/>
      <c r="J48" s="93"/>
      <c r="K48" s="93"/>
      <c r="N48" s="126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</row>
    <row r="49" spans="2:28" x14ac:dyDescent="0.3">
      <c r="B49" s="93"/>
      <c r="C49" s="93"/>
      <c r="D49" s="93"/>
      <c r="E49" s="93"/>
      <c r="F49" s="93"/>
      <c r="G49" s="93"/>
      <c r="H49" s="93"/>
      <c r="I49" s="93"/>
      <c r="J49" s="93"/>
      <c r="K49" s="93"/>
      <c r="N49" s="126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</row>
    <row r="50" spans="2:28" x14ac:dyDescent="0.3">
      <c r="B50" s="93"/>
      <c r="C50" s="93"/>
      <c r="D50" s="93"/>
      <c r="E50" s="93"/>
      <c r="F50" s="93"/>
      <c r="G50" s="93"/>
      <c r="H50" s="93"/>
      <c r="I50" s="93"/>
      <c r="J50" s="93"/>
      <c r="K50" s="93"/>
      <c r="N50" s="126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</row>
    <row r="51" spans="2:28" x14ac:dyDescent="0.3">
      <c r="B51" s="93"/>
      <c r="C51" s="93"/>
      <c r="D51" s="93"/>
      <c r="E51" s="93"/>
      <c r="F51" s="93"/>
      <c r="G51" s="93"/>
      <c r="H51" s="93"/>
      <c r="I51" s="93"/>
      <c r="J51" s="93"/>
      <c r="K51" s="93"/>
      <c r="N51" s="126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</row>
    <row r="52" spans="2:28" x14ac:dyDescent="0.3">
      <c r="B52" s="93"/>
      <c r="C52" s="93"/>
      <c r="D52" s="93"/>
      <c r="E52" s="93"/>
      <c r="F52" s="93"/>
      <c r="G52" s="93"/>
      <c r="H52" s="93"/>
      <c r="I52" s="93"/>
      <c r="J52" s="93"/>
      <c r="K52" s="93"/>
      <c r="N52" s="126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</row>
    <row r="53" spans="2:28" x14ac:dyDescent="0.3">
      <c r="B53" s="93"/>
      <c r="C53" s="93"/>
      <c r="D53" s="93"/>
      <c r="E53" s="93"/>
      <c r="F53" s="93"/>
      <c r="G53" s="93"/>
      <c r="H53" s="93"/>
      <c r="I53" s="93"/>
      <c r="J53" s="93"/>
      <c r="K53" s="93"/>
      <c r="N53" s="126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</row>
    <row r="54" spans="2:28" x14ac:dyDescent="0.3">
      <c r="B54" s="93"/>
      <c r="C54" s="93"/>
      <c r="D54" s="93"/>
      <c r="E54" s="93"/>
      <c r="F54" s="93"/>
      <c r="G54" s="93"/>
      <c r="H54" s="93"/>
      <c r="I54" s="93"/>
      <c r="J54" s="93"/>
      <c r="K54" s="93"/>
      <c r="N54" s="126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</row>
    <row r="55" spans="2:28" x14ac:dyDescent="0.3">
      <c r="B55" s="93"/>
      <c r="C55" s="93"/>
      <c r="D55" s="93"/>
      <c r="E55" s="93"/>
      <c r="F55" s="93"/>
      <c r="G55" s="93"/>
      <c r="H55" s="93"/>
      <c r="I55" s="93"/>
      <c r="J55" s="93"/>
      <c r="K55" s="93"/>
      <c r="N55" s="126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</row>
    <row r="56" spans="2:28" x14ac:dyDescent="0.3">
      <c r="B56" s="93"/>
      <c r="C56" s="93"/>
      <c r="D56" s="93"/>
      <c r="E56" s="93"/>
      <c r="F56" s="93"/>
      <c r="G56" s="93"/>
      <c r="H56" s="93"/>
      <c r="I56" s="93"/>
      <c r="J56" s="93"/>
      <c r="K56" s="93"/>
      <c r="N56" s="126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</row>
    <row r="57" spans="2:28" x14ac:dyDescent="0.3">
      <c r="B57" s="93"/>
      <c r="C57" s="93"/>
      <c r="D57" s="93"/>
      <c r="E57" s="93"/>
      <c r="F57" s="93"/>
      <c r="G57" s="93"/>
      <c r="H57" s="93"/>
      <c r="I57" s="93"/>
      <c r="J57" s="93"/>
      <c r="K57" s="93"/>
      <c r="N57" s="126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</row>
    <row r="58" spans="2:28" x14ac:dyDescent="0.3">
      <c r="B58" s="93"/>
      <c r="C58" s="93"/>
      <c r="D58" s="93"/>
      <c r="E58" s="93"/>
      <c r="F58" s="93"/>
      <c r="G58" s="93"/>
      <c r="H58" s="93"/>
      <c r="I58" s="93"/>
      <c r="J58" s="93"/>
      <c r="K58" s="93"/>
      <c r="N58" s="126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</row>
    <row r="59" spans="2:28" x14ac:dyDescent="0.3">
      <c r="B59" s="93"/>
      <c r="C59" s="93"/>
      <c r="D59" s="93"/>
      <c r="E59" s="93"/>
      <c r="F59" s="93"/>
      <c r="G59" s="93"/>
      <c r="H59" s="93"/>
      <c r="I59" s="93"/>
      <c r="J59" s="93"/>
      <c r="K59" s="93"/>
      <c r="N59" s="126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</row>
    <row r="60" spans="2:28" x14ac:dyDescent="0.3">
      <c r="B60" s="93"/>
      <c r="C60" s="93"/>
      <c r="D60" s="93"/>
      <c r="E60" s="93"/>
      <c r="F60" s="93"/>
      <c r="G60" s="93"/>
      <c r="H60" s="93"/>
      <c r="I60" s="93"/>
      <c r="J60" s="93"/>
      <c r="K60" s="93"/>
      <c r="N60" s="126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</row>
    <row r="61" spans="2:28" x14ac:dyDescent="0.3">
      <c r="B61" s="93"/>
      <c r="C61" s="93"/>
      <c r="D61" s="93"/>
      <c r="E61" s="93"/>
      <c r="F61" s="93"/>
      <c r="G61" s="93"/>
      <c r="H61" s="93"/>
      <c r="I61" s="93"/>
      <c r="J61" s="93"/>
      <c r="K61" s="93"/>
      <c r="N61" s="126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</row>
    <row r="62" spans="2:28" x14ac:dyDescent="0.3">
      <c r="B62" s="93"/>
      <c r="C62" s="93"/>
      <c r="D62" s="93"/>
      <c r="E62" s="93"/>
      <c r="F62" s="93"/>
      <c r="G62" s="93"/>
      <c r="H62" s="93"/>
      <c r="I62" s="93"/>
      <c r="J62" s="93"/>
      <c r="K62" s="93"/>
      <c r="N62" s="126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</row>
    <row r="63" spans="2:28" x14ac:dyDescent="0.3">
      <c r="B63" s="93"/>
      <c r="C63" s="93"/>
      <c r="D63" s="93"/>
      <c r="E63" s="93"/>
      <c r="F63" s="93"/>
      <c r="G63" s="93"/>
      <c r="H63" s="93"/>
      <c r="I63" s="93"/>
      <c r="J63" s="93"/>
      <c r="K63" s="93"/>
      <c r="N63" s="126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</row>
    <row r="64" spans="2:28" x14ac:dyDescent="0.3">
      <c r="B64" s="93"/>
      <c r="C64" s="93"/>
      <c r="D64" s="93"/>
      <c r="E64" s="93"/>
      <c r="F64" s="93"/>
      <c r="G64" s="93"/>
      <c r="H64" s="93"/>
      <c r="I64" s="93"/>
      <c r="J64" s="93"/>
      <c r="K64" s="93"/>
      <c r="N64" s="126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</row>
    <row r="65" spans="1:29" x14ac:dyDescent="0.3">
      <c r="B65" s="93"/>
      <c r="C65" s="93"/>
      <c r="D65" s="93"/>
      <c r="E65" s="93"/>
      <c r="F65" s="93"/>
      <c r="G65" s="93"/>
      <c r="H65" s="93"/>
      <c r="I65" s="93"/>
      <c r="J65" s="93"/>
      <c r="K65" s="93"/>
      <c r="N65" s="126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</row>
    <row r="66" spans="1:29" x14ac:dyDescent="0.3">
      <c r="B66" s="82">
        <v>2013</v>
      </c>
      <c r="C66" s="82">
        <v>2014</v>
      </c>
      <c r="D66" s="82">
        <v>2015</v>
      </c>
      <c r="E66" s="82">
        <v>2016</v>
      </c>
      <c r="F66" s="82">
        <v>2017</v>
      </c>
      <c r="G66" s="83">
        <v>2018</v>
      </c>
      <c r="H66" s="95">
        <v>2019</v>
      </c>
      <c r="I66" s="83">
        <v>2020</v>
      </c>
      <c r="J66" s="84">
        <v>2021</v>
      </c>
      <c r="K66" s="84">
        <v>2022</v>
      </c>
      <c r="L66" s="84">
        <v>2023</v>
      </c>
      <c r="N66" s="126"/>
      <c r="Q66" s="82" t="s">
        <v>210</v>
      </c>
      <c r="R66" s="82" t="s">
        <v>211</v>
      </c>
      <c r="S66" s="82" t="s">
        <v>212</v>
      </c>
      <c r="T66" s="82" t="s">
        <v>213</v>
      </c>
      <c r="U66" s="82" t="s">
        <v>214</v>
      </c>
      <c r="V66" s="82" t="s">
        <v>215</v>
      </c>
      <c r="W66" s="82" t="s">
        <v>216</v>
      </c>
      <c r="X66" s="82" t="s">
        <v>217</v>
      </c>
      <c r="Y66" s="82" t="s">
        <v>218</v>
      </c>
      <c r="Z66" s="82" t="s">
        <v>220</v>
      </c>
      <c r="AA66" s="82" t="s">
        <v>221</v>
      </c>
      <c r="AB66" s="82" t="s">
        <v>222</v>
      </c>
      <c r="AC66" s="87" t="s">
        <v>234</v>
      </c>
    </row>
    <row r="67" spans="1:29" ht="31.5" customHeight="1" x14ac:dyDescent="0.3">
      <c r="A67" s="92" t="s">
        <v>15</v>
      </c>
      <c r="B67" s="76">
        <v>43794837.07</v>
      </c>
      <c r="C67" s="76">
        <v>45766705.810000002</v>
      </c>
      <c r="D67" s="76">
        <v>49043883.759999998</v>
      </c>
      <c r="E67" s="76">
        <v>52236513.450000003</v>
      </c>
      <c r="F67" s="76">
        <v>57529739.719999999</v>
      </c>
      <c r="G67" s="96">
        <v>60268407.24000001</v>
      </c>
      <c r="H67" s="96">
        <v>61090603.759999998</v>
      </c>
      <c r="I67" s="97">
        <v>65143467.549999997</v>
      </c>
      <c r="J67" s="96">
        <v>65890176</v>
      </c>
      <c r="K67" s="89">
        <v>67945567.25</v>
      </c>
      <c r="L67" s="91">
        <f>AC67</f>
        <v>12211552.18</v>
      </c>
      <c r="N67" s="127"/>
      <c r="O67" s="124"/>
      <c r="P67" s="92" t="s">
        <v>15</v>
      </c>
      <c r="Q67" s="76">
        <v>4337044.3600000003</v>
      </c>
      <c r="R67" s="76">
        <v>7874507.8200000003</v>
      </c>
      <c r="S67" s="76"/>
      <c r="T67" s="76"/>
      <c r="U67" s="76"/>
      <c r="V67" s="76"/>
      <c r="W67" s="76"/>
      <c r="X67" s="76"/>
      <c r="Y67" s="89"/>
      <c r="Z67" s="89"/>
      <c r="AA67" s="89"/>
      <c r="AB67" s="89"/>
      <c r="AC67" s="74">
        <f>SUM(Q67:AB67 )</f>
        <v>12211552.18</v>
      </c>
    </row>
    <row r="68" spans="1:29" x14ac:dyDescent="0.3">
      <c r="B68" s="93"/>
      <c r="C68" s="93"/>
      <c r="D68" s="93"/>
      <c r="E68" s="93"/>
      <c r="F68" s="93"/>
      <c r="G68" s="93"/>
      <c r="H68" s="93"/>
      <c r="I68" s="93"/>
      <c r="J68" s="93"/>
      <c r="K68" s="93"/>
      <c r="N68" s="126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</row>
    <row r="69" spans="1:29" x14ac:dyDescent="0.3">
      <c r="B69" s="93"/>
      <c r="C69" s="93"/>
      <c r="D69" s="93"/>
      <c r="E69" s="93"/>
      <c r="F69" s="93"/>
      <c r="G69" s="93"/>
      <c r="H69" s="93"/>
      <c r="I69" s="93"/>
      <c r="J69" s="93"/>
      <c r="K69" s="93"/>
      <c r="N69" s="126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</row>
    <row r="70" spans="1:29" x14ac:dyDescent="0.3">
      <c r="B70" s="93"/>
      <c r="C70" s="93"/>
      <c r="D70" s="93"/>
      <c r="E70" s="93"/>
      <c r="F70" s="93"/>
      <c r="G70" s="93"/>
      <c r="H70" s="93"/>
      <c r="I70" s="93"/>
      <c r="J70" s="93"/>
      <c r="K70" s="93"/>
      <c r="N70" s="126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</row>
    <row r="71" spans="1:29" x14ac:dyDescent="0.3">
      <c r="B71" s="93"/>
      <c r="C71" s="93"/>
      <c r="D71" s="93"/>
      <c r="E71" s="93"/>
      <c r="F71" s="93"/>
      <c r="G71" s="93"/>
      <c r="H71" s="93"/>
      <c r="I71" s="93"/>
      <c r="J71" s="93"/>
      <c r="K71" s="93"/>
      <c r="N71" s="126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</row>
    <row r="72" spans="1:29" x14ac:dyDescent="0.3">
      <c r="B72" s="93"/>
      <c r="C72" s="93"/>
      <c r="D72" s="93"/>
      <c r="E72" s="93"/>
      <c r="F72" s="93"/>
      <c r="G72" s="93"/>
      <c r="H72" s="93"/>
      <c r="I72" s="93"/>
      <c r="J72" s="93"/>
      <c r="K72" s="93"/>
      <c r="N72" s="126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</row>
    <row r="73" spans="1:29" x14ac:dyDescent="0.3">
      <c r="B73" s="93"/>
      <c r="C73" s="93"/>
      <c r="D73" s="93"/>
      <c r="E73" s="93"/>
      <c r="F73" s="93"/>
      <c r="G73" s="93"/>
      <c r="H73" s="93"/>
      <c r="I73" s="93"/>
      <c r="J73" s="93"/>
      <c r="K73" s="93"/>
      <c r="N73" s="126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</row>
    <row r="74" spans="1:29" x14ac:dyDescent="0.3">
      <c r="B74" s="93"/>
      <c r="C74" s="93"/>
      <c r="D74" s="93"/>
      <c r="E74" s="93"/>
      <c r="F74" s="93"/>
      <c r="G74" s="93"/>
      <c r="H74" s="93"/>
      <c r="I74" s="93"/>
      <c r="J74" s="93"/>
      <c r="K74" s="93"/>
      <c r="N74" s="126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</row>
    <row r="75" spans="1:29" x14ac:dyDescent="0.3">
      <c r="B75" s="93"/>
      <c r="C75" s="93"/>
      <c r="D75" s="93"/>
      <c r="E75" s="93"/>
      <c r="F75" s="93"/>
      <c r="G75" s="93"/>
      <c r="H75" s="93"/>
      <c r="I75" s="93"/>
      <c r="J75" s="93"/>
      <c r="K75" s="93"/>
      <c r="N75" s="126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</row>
    <row r="76" spans="1:29" x14ac:dyDescent="0.3">
      <c r="B76" s="93"/>
      <c r="C76" s="93"/>
      <c r="D76" s="93"/>
      <c r="E76" s="93"/>
      <c r="F76" s="93"/>
      <c r="G76" s="93"/>
      <c r="H76" s="93"/>
      <c r="I76" s="93"/>
      <c r="J76" s="93"/>
      <c r="K76" s="93"/>
      <c r="N76" s="126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</row>
    <row r="77" spans="1:29" x14ac:dyDescent="0.3">
      <c r="B77" s="93"/>
      <c r="C77" s="93"/>
      <c r="D77" s="93"/>
      <c r="E77" s="93"/>
      <c r="F77" s="93"/>
      <c r="G77" s="93"/>
      <c r="H77" s="93"/>
      <c r="I77" s="93"/>
      <c r="J77" s="93"/>
      <c r="K77" s="93"/>
      <c r="N77" s="126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</row>
    <row r="78" spans="1:29" x14ac:dyDescent="0.3">
      <c r="B78" s="93"/>
      <c r="C78" s="93"/>
      <c r="D78" s="93"/>
      <c r="E78" s="93"/>
      <c r="F78" s="93"/>
      <c r="G78" s="93"/>
      <c r="H78" s="93"/>
      <c r="I78" s="93"/>
      <c r="J78" s="93"/>
      <c r="K78" s="93"/>
      <c r="N78" s="126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</row>
    <row r="79" spans="1:29" x14ac:dyDescent="0.3">
      <c r="B79" s="93"/>
      <c r="C79" s="93"/>
      <c r="D79" s="93"/>
      <c r="E79" s="93"/>
      <c r="F79" s="93"/>
      <c r="G79" s="93"/>
      <c r="H79" s="93"/>
      <c r="I79" s="93"/>
      <c r="J79" s="93"/>
      <c r="K79" s="93"/>
      <c r="N79" s="126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</row>
    <row r="80" spans="1:29" x14ac:dyDescent="0.3">
      <c r="B80" s="93"/>
      <c r="C80" s="93"/>
      <c r="D80" s="93"/>
      <c r="E80" s="93"/>
      <c r="F80" s="93"/>
      <c r="G80" s="93"/>
      <c r="H80" s="93"/>
      <c r="I80" s="93"/>
      <c r="J80" s="93"/>
      <c r="K80" s="93"/>
      <c r="N80" s="126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</row>
    <row r="81" spans="1:29" x14ac:dyDescent="0.3">
      <c r="B81" s="93"/>
      <c r="C81" s="93"/>
      <c r="D81" s="93"/>
      <c r="E81" s="93"/>
      <c r="F81" s="93"/>
      <c r="G81" s="93"/>
      <c r="H81" s="93"/>
      <c r="I81" s="93"/>
      <c r="J81" s="93"/>
      <c r="K81" s="93"/>
      <c r="N81" s="126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</row>
    <row r="82" spans="1:29" x14ac:dyDescent="0.3">
      <c r="B82" s="93"/>
      <c r="C82" s="93"/>
      <c r="D82" s="93"/>
      <c r="E82" s="93"/>
      <c r="F82" s="93"/>
      <c r="G82" s="93"/>
      <c r="H82" s="93"/>
      <c r="I82" s="93"/>
      <c r="J82" s="93"/>
      <c r="K82" s="93"/>
      <c r="N82" s="126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</row>
    <row r="83" spans="1:29" x14ac:dyDescent="0.3">
      <c r="B83" s="93"/>
      <c r="C83" s="93"/>
      <c r="D83" s="93"/>
      <c r="E83" s="93"/>
      <c r="F83" s="93"/>
      <c r="G83" s="93"/>
      <c r="H83" s="93"/>
      <c r="I83" s="93"/>
      <c r="J83" s="93"/>
      <c r="K83" s="93"/>
      <c r="N83" s="126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</row>
    <row r="84" spans="1:29" x14ac:dyDescent="0.3">
      <c r="B84" s="93"/>
      <c r="C84" s="93"/>
      <c r="D84" s="93"/>
      <c r="E84" s="93"/>
      <c r="F84" s="93"/>
      <c r="G84" s="93"/>
      <c r="H84" s="93"/>
      <c r="I84" s="93"/>
      <c r="J84" s="93"/>
      <c r="K84" s="93"/>
      <c r="N84" s="126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</row>
    <row r="85" spans="1:29" x14ac:dyDescent="0.3">
      <c r="B85" s="93"/>
      <c r="C85" s="93"/>
      <c r="D85" s="93"/>
      <c r="E85" s="93"/>
      <c r="F85" s="93"/>
      <c r="G85" s="93"/>
      <c r="H85" s="93"/>
      <c r="I85" s="93"/>
      <c r="J85" s="93"/>
      <c r="K85" s="93"/>
      <c r="N85" s="126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</row>
    <row r="86" spans="1:29" x14ac:dyDescent="0.3">
      <c r="B86" s="93"/>
      <c r="C86" s="93"/>
      <c r="D86" s="93"/>
      <c r="E86" s="93"/>
      <c r="F86" s="93"/>
      <c r="G86" s="93"/>
      <c r="H86" s="93"/>
      <c r="I86" s="93"/>
      <c r="J86" s="93"/>
      <c r="K86" s="93"/>
      <c r="N86" s="126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</row>
    <row r="87" spans="1:29" x14ac:dyDescent="0.3">
      <c r="B87" s="93"/>
      <c r="C87" s="93"/>
      <c r="D87" s="93"/>
      <c r="E87" s="93"/>
      <c r="F87" s="93"/>
      <c r="G87" s="93"/>
      <c r="H87" s="93"/>
      <c r="I87" s="93"/>
      <c r="J87" s="93"/>
      <c r="K87" s="93"/>
      <c r="N87" s="126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</row>
    <row r="88" spans="1:29" x14ac:dyDescent="0.3">
      <c r="B88" s="82">
        <v>2013</v>
      </c>
      <c r="C88" s="82">
        <v>2014</v>
      </c>
      <c r="D88" s="82">
        <v>2015</v>
      </c>
      <c r="E88" s="82">
        <v>2016</v>
      </c>
      <c r="F88" s="82">
        <v>2017</v>
      </c>
      <c r="G88" s="83">
        <v>2018</v>
      </c>
      <c r="H88" s="95">
        <v>2019</v>
      </c>
      <c r="I88" s="83">
        <v>2020</v>
      </c>
      <c r="J88" s="84">
        <v>2021</v>
      </c>
      <c r="K88" s="84">
        <v>2022</v>
      </c>
      <c r="L88" s="84">
        <v>2023</v>
      </c>
      <c r="N88" s="126"/>
      <c r="Q88" s="82" t="s">
        <v>210</v>
      </c>
      <c r="R88" s="82" t="s">
        <v>211</v>
      </c>
      <c r="S88" s="82" t="s">
        <v>212</v>
      </c>
      <c r="T88" s="82" t="s">
        <v>213</v>
      </c>
      <c r="U88" s="82" t="s">
        <v>214</v>
      </c>
      <c r="V88" s="82" t="s">
        <v>215</v>
      </c>
      <c r="W88" s="82" t="s">
        <v>216</v>
      </c>
      <c r="X88" s="82" t="s">
        <v>217</v>
      </c>
      <c r="Y88" s="82" t="s">
        <v>218</v>
      </c>
      <c r="Z88" s="82" t="s">
        <v>220</v>
      </c>
      <c r="AA88" s="82" t="s">
        <v>221</v>
      </c>
      <c r="AB88" s="82" t="s">
        <v>222</v>
      </c>
      <c r="AC88" s="87" t="s">
        <v>234</v>
      </c>
    </row>
    <row r="89" spans="1:29" ht="30.75" customHeight="1" x14ac:dyDescent="0.3">
      <c r="A89" s="92" t="s">
        <v>16</v>
      </c>
      <c r="B89" s="76">
        <v>66736824.740000002</v>
      </c>
      <c r="C89" s="76">
        <v>87394509.340000004</v>
      </c>
      <c r="D89" s="76">
        <v>83519846.569999993</v>
      </c>
      <c r="E89" s="76">
        <v>105498943.39</v>
      </c>
      <c r="F89" s="76">
        <v>100651083.08000001</v>
      </c>
      <c r="G89" s="96">
        <v>124084906.41000001</v>
      </c>
      <c r="H89" s="96">
        <v>21742754.169999998</v>
      </c>
      <c r="I89" s="97">
        <v>17561274.460000001</v>
      </c>
      <c r="J89" s="96">
        <v>10310726.120000001</v>
      </c>
      <c r="K89" s="89">
        <v>9443813</v>
      </c>
      <c r="L89" s="91">
        <f>AC89</f>
        <v>611924.88</v>
      </c>
      <c r="N89" s="127"/>
      <c r="O89" s="124"/>
      <c r="P89" s="92" t="s">
        <v>16</v>
      </c>
      <c r="Q89" s="76">
        <v>107136.72</v>
      </c>
      <c r="R89" s="76">
        <v>216740.48000000001</v>
      </c>
      <c r="S89" s="76">
        <v>288047.68</v>
      </c>
      <c r="T89" s="76"/>
      <c r="U89" s="76"/>
      <c r="V89" s="76"/>
      <c r="W89" s="76"/>
      <c r="X89" s="99"/>
      <c r="Y89" s="89"/>
      <c r="Z89" s="89"/>
      <c r="AA89" s="89"/>
      <c r="AB89" s="89"/>
      <c r="AC89" s="74">
        <f>SUM(Q89:AB89 )</f>
        <v>611924.88</v>
      </c>
    </row>
    <row r="90" spans="1:29" x14ac:dyDescent="0.3">
      <c r="B90" s="82"/>
      <c r="C90" s="82"/>
      <c r="D90" s="82"/>
      <c r="E90" s="82"/>
      <c r="F90" s="82"/>
      <c r="G90" s="93"/>
      <c r="H90" s="93"/>
      <c r="I90" s="93"/>
      <c r="J90" s="93"/>
      <c r="K90" s="93"/>
      <c r="N90" s="126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</row>
    <row r="91" spans="1:29" x14ac:dyDescent="0.3">
      <c r="B91" s="93"/>
      <c r="C91" s="93"/>
      <c r="D91" s="93"/>
      <c r="E91" s="93"/>
      <c r="F91" s="93"/>
      <c r="G91" s="93"/>
      <c r="H91" s="93"/>
      <c r="I91" s="93"/>
      <c r="J91" s="93"/>
      <c r="K91" s="93"/>
      <c r="N91" s="126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</row>
    <row r="92" spans="1:29" x14ac:dyDescent="0.3">
      <c r="B92" s="93"/>
      <c r="C92" s="93"/>
      <c r="D92" s="93"/>
      <c r="E92" s="93"/>
      <c r="F92" s="93"/>
      <c r="G92" s="93"/>
      <c r="H92" s="93"/>
      <c r="I92" s="93"/>
      <c r="J92" s="93"/>
      <c r="K92" s="93"/>
      <c r="N92" s="126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</row>
    <row r="93" spans="1:29" x14ac:dyDescent="0.3">
      <c r="B93" s="93"/>
      <c r="C93" s="93"/>
      <c r="D93" s="93"/>
      <c r="E93" s="93"/>
      <c r="F93" s="93"/>
      <c r="G93" s="93"/>
      <c r="H93" s="93"/>
      <c r="I93" s="93"/>
      <c r="J93" s="93"/>
      <c r="K93" s="93"/>
      <c r="N93" s="126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</row>
    <row r="94" spans="1:29" x14ac:dyDescent="0.3">
      <c r="B94" s="93"/>
      <c r="C94" s="93"/>
      <c r="D94" s="93"/>
      <c r="E94" s="93"/>
      <c r="F94" s="93"/>
      <c r="G94" s="93"/>
      <c r="H94" s="93"/>
      <c r="I94" s="93"/>
      <c r="J94" s="93"/>
      <c r="K94" s="93"/>
      <c r="N94" s="126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</row>
    <row r="95" spans="1:29" x14ac:dyDescent="0.3">
      <c r="B95" s="93"/>
      <c r="C95" s="93"/>
      <c r="D95" s="93"/>
      <c r="E95" s="93"/>
      <c r="F95" s="93"/>
      <c r="G95" s="93"/>
      <c r="H95" s="93"/>
      <c r="I95" s="93"/>
      <c r="J95" s="93"/>
      <c r="K95" s="93"/>
      <c r="N95" s="126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</row>
    <row r="96" spans="1:29" x14ac:dyDescent="0.3">
      <c r="B96" s="93"/>
      <c r="C96" s="93"/>
      <c r="D96" s="93"/>
      <c r="E96" s="93"/>
      <c r="F96" s="93"/>
      <c r="G96" s="93"/>
      <c r="H96" s="93"/>
      <c r="I96" s="93"/>
      <c r="J96" s="93"/>
      <c r="K96" s="93"/>
      <c r="N96" s="126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</row>
    <row r="97" spans="2:29" x14ac:dyDescent="0.3">
      <c r="B97" s="93"/>
      <c r="C97" s="93"/>
      <c r="D97" s="93"/>
      <c r="E97" s="93"/>
      <c r="F97" s="93"/>
      <c r="G97" s="93"/>
      <c r="H97" s="93"/>
      <c r="I97" s="93"/>
      <c r="J97" s="93"/>
      <c r="K97" s="93"/>
      <c r="N97" s="126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</row>
    <row r="98" spans="2:29" x14ac:dyDescent="0.3">
      <c r="B98" s="93"/>
      <c r="C98" s="93"/>
      <c r="D98" s="93"/>
      <c r="E98" s="93"/>
      <c r="F98" s="93"/>
      <c r="G98" s="93"/>
      <c r="H98" s="93"/>
      <c r="I98" s="93"/>
      <c r="J98" s="93"/>
      <c r="K98" s="93"/>
      <c r="N98" s="126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</row>
    <row r="99" spans="2:29" x14ac:dyDescent="0.3">
      <c r="B99" s="93"/>
      <c r="C99" s="93"/>
      <c r="D99" s="93"/>
      <c r="E99" s="93"/>
      <c r="F99" s="93"/>
      <c r="G99" s="93"/>
      <c r="H99" s="93"/>
      <c r="I99" s="93"/>
      <c r="J99" s="93"/>
      <c r="K99" s="93"/>
      <c r="N99" s="126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</row>
    <row r="100" spans="2:29" x14ac:dyDescent="0.3"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N100" s="126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</row>
    <row r="101" spans="2:29" x14ac:dyDescent="0.3"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N101" s="126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</row>
    <row r="102" spans="2:29" x14ac:dyDescent="0.3"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N102" s="126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</row>
    <row r="103" spans="2:29" x14ac:dyDescent="0.3"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N103" s="126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</row>
    <row r="104" spans="2:29" x14ac:dyDescent="0.3"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N104" s="126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</row>
    <row r="105" spans="2:29" x14ac:dyDescent="0.3"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N105" s="126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</row>
    <row r="106" spans="2:29" x14ac:dyDescent="0.3"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N106" s="126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</row>
    <row r="107" spans="2:29" x14ac:dyDescent="0.3"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N107" s="126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</row>
    <row r="108" spans="2:29" x14ac:dyDescent="0.3"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N108" s="126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</row>
    <row r="109" spans="2:29" x14ac:dyDescent="0.3"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N109" s="126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</row>
    <row r="110" spans="2:29" x14ac:dyDescent="0.3"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N110" s="126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75"/>
    </row>
    <row r="111" spans="2:29" x14ac:dyDescent="0.3"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N111" s="126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75"/>
    </row>
    <row r="112" spans="2:29" x14ac:dyDescent="0.3">
      <c r="B112" s="82">
        <v>2013</v>
      </c>
      <c r="C112" s="82">
        <v>2014</v>
      </c>
      <c r="D112" s="82">
        <v>2015</v>
      </c>
      <c r="E112" s="82">
        <v>2016</v>
      </c>
      <c r="F112" s="82">
        <v>2017</v>
      </c>
      <c r="G112" s="83">
        <v>2018</v>
      </c>
      <c r="H112" s="95">
        <v>2019</v>
      </c>
      <c r="I112" s="83">
        <v>2020</v>
      </c>
      <c r="J112" s="84">
        <v>2021</v>
      </c>
      <c r="K112" s="84">
        <v>2022</v>
      </c>
      <c r="L112" s="84">
        <v>2023</v>
      </c>
      <c r="N112" s="126"/>
      <c r="Q112" s="84" t="s">
        <v>210</v>
      </c>
      <c r="R112" s="100" t="s">
        <v>211</v>
      </c>
      <c r="S112" s="82" t="s">
        <v>212</v>
      </c>
      <c r="T112" s="82" t="s">
        <v>213</v>
      </c>
      <c r="U112" s="82" t="s">
        <v>214</v>
      </c>
      <c r="V112" s="82" t="s">
        <v>215</v>
      </c>
      <c r="W112" s="82" t="s">
        <v>216</v>
      </c>
      <c r="X112" s="82" t="s">
        <v>217</v>
      </c>
      <c r="Y112" s="82" t="s">
        <v>218</v>
      </c>
      <c r="Z112" s="82" t="s">
        <v>220</v>
      </c>
      <c r="AA112" s="82" t="s">
        <v>221</v>
      </c>
      <c r="AB112" s="82" t="s">
        <v>222</v>
      </c>
      <c r="AC112" s="87" t="s">
        <v>234</v>
      </c>
    </row>
    <row r="113" spans="1:29" ht="30.75" customHeight="1" x14ac:dyDescent="0.3">
      <c r="A113" s="92" t="s">
        <v>17</v>
      </c>
      <c r="B113" s="76">
        <v>14997738.26</v>
      </c>
      <c r="C113" s="76">
        <v>6392462.3700000001</v>
      </c>
      <c r="D113" s="76">
        <v>6562138.4900000002</v>
      </c>
      <c r="E113" s="76">
        <v>7281652.7400000002</v>
      </c>
      <c r="F113" s="76">
        <v>7674102.4900000002</v>
      </c>
      <c r="G113" s="96">
        <v>9102048.370000001</v>
      </c>
      <c r="H113" s="96">
        <v>11139594.389999999</v>
      </c>
      <c r="I113" s="97">
        <v>12141158.41</v>
      </c>
      <c r="J113" s="96">
        <v>11811503.93</v>
      </c>
      <c r="K113" s="89">
        <v>13597685.699999999</v>
      </c>
      <c r="L113" s="91">
        <f>AC113</f>
        <v>3564384.16</v>
      </c>
      <c r="N113" s="127"/>
      <c r="O113" s="70"/>
      <c r="P113" s="101" t="s">
        <v>17</v>
      </c>
      <c r="Q113" s="99">
        <v>1172158.08</v>
      </c>
      <c r="R113" s="73">
        <v>1197598.72</v>
      </c>
      <c r="S113" s="76">
        <v>1194627.3600000001</v>
      </c>
      <c r="T113" s="76"/>
      <c r="U113" s="76"/>
      <c r="V113" s="76"/>
      <c r="W113" s="76"/>
      <c r="X113" s="76"/>
      <c r="Y113" s="89"/>
      <c r="Z113" s="89"/>
      <c r="AA113" s="89"/>
      <c r="AB113" s="89"/>
      <c r="AC113" s="74">
        <f>SUM(Q113:AB113 )</f>
        <v>3564384.16</v>
      </c>
    </row>
    <row r="114" spans="1:29" x14ac:dyDescent="0.3"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N114" s="126"/>
      <c r="Q114" s="84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</row>
    <row r="115" spans="1:29" x14ac:dyDescent="0.3"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N115" s="126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</row>
    <row r="116" spans="1:29" x14ac:dyDescent="0.3"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N116" s="126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</row>
    <row r="117" spans="1:29" x14ac:dyDescent="0.3"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N117" s="126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</row>
    <row r="118" spans="1:29" x14ac:dyDescent="0.3"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N118" s="126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</row>
    <row r="119" spans="1:29" x14ac:dyDescent="0.3"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N119" s="126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</row>
    <row r="120" spans="1:29" x14ac:dyDescent="0.3"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N120" s="126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</row>
    <row r="121" spans="1:29" x14ac:dyDescent="0.3"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N121" s="126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</row>
    <row r="122" spans="1:29" x14ac:dyDescent="0.3"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N122" s="126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</row>
    <row r="123" spans="1:29" x14ac:dyDescent="0.3"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N123" s="126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</row>
    <row r="124" spans="1:29" x14ac:dyDescent="0.3"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N124" s="126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</row>
    <row r="125" spans="1:29" x14ac:dyDescent="0.3"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N125" s="126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</row>
    <row r="126" spans="1:29" x14ac:dyDescent="0.3"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N126" s="126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</row>
    <row r="127" spans="1:29" x14ac:dyDescent="0.3"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N127" s="126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</row>
    <row r="128" spans="1:29" x14ac:dyDescent="0.3"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N128" s="126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</row>
    <row r="129" spans="1:29" x14ac:dyDescent="0.3"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N129" s="126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</row>
    <row r="130" spans="1:29" x14ac:dyDescent="0.3"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N130" s="126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</row>
    <row r="131" spans="1:29" x14ac:dyDescent="0.3"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N131" s="126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</row>
    <row r="132" spans="1:29" x14ac:dyDescent="0.3"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N132" s="126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</row>
    <row r="133" spans="1:29" x14ac:dyDescent="0.3"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N133" s="126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</row>
    <row r="134" spans="1:29" x14ac:dyDescent="0.3"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N134" s="126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</row>
    <row r="135" spans="1:29" x14ac:dyDescent="0.3"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N135" s="126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</row>
    <row r="136" spans="1:29" x14ac:dyDescent="0.3">
      <c r="B136" s="82">
        <v>2013</v>
      </c>
      <c r="C136" s="82">
        <v>2014</v>
      </c>
      <c r="D136" s="82">
        <v>2015</v>
      </c>
      <c r="E136" s="82">
        <v>2016</v>
      </c>
      <c r="F136" s="82">
        <v>2017</v>
      </c>
      <c r="G136" s="83">
        <v>2018</v>
      </c>
      <c r="H136" s="95">
        <v>2019</v>
      </c>
      <c r="I136" s="83">
        <v>2020</v>
      </c>
      <c r="J136" s="84">
        <v>2021</v>
      </c>
      <c r="K136" s="84">
        <v>2022</v>
      </c>
      <c r="L136" s="84">
        <v>2023</v>
      </c>
      <c r="N136" s="126"/>
      <c r="Q136" s="82" t="s">
        <v>210</v>
      </c>
      <c r="R136" s="82" t="s">
        <v>211</v>
      </c>
      <c r="S136" s="82" t="s">
        <v>212</v>
      </c>
      <c r="T136" s="82" t="s">
        <v>213</v>
      </c>
      <c r="U136" s="82" t="s">
        <v>214</v>
      </c>
      <c r="V136" s="82" t="s">
        <v>215</v>
      </c>
      <c r="W136" s="82" t="s">
        <v>216</v>
      </c>
      <c r="X136" s="82" t="s">
        <v>217</v>
      </c>
      <c r="Y136" s="82" t="s">
        <v>218</v>
      </c>
      <c r="Z136" s="82" t="s">
        <v>220</v>
      </c>
      <c r="AA136" s="82" t="s">
        <v>221</v>
      </c>
      <c r="AB136" s="82" t="s">
        <v>222</v>
      </c>
      <c r="AC136" s="87" t="s">
        <v>234</v>
      </c>
    </row>
    <row r="137" spans="1:29" ht="30.75" x14ac:dyDescent="0.3">
      <c r="A137" s="92" t="s">
        <v>18</v>
      </c>
      <c r="B137" s="76">
        <v>5422316.3899999997</v>
      </c>
      <c r="C137" s="76">
        <v>5981379.5899999999</v>
      </c>
      <c r="D137" s="76">
        <v>5674816.9900000002</v>
      </c>
      <c r="E137" s="76">
        <v>7972735.0899999999</v>
      </c>
      <c r="F137" s="76">
        <v>5710007.1099999994</v>
      </c>
      <c r="G137" s="96">
        <v>5351683.8500000006</v>
      </c>
      <c r="H137" s="96">
        <v>7636813.5099999998</v>
      </c>
      <c r="I137" s="97">
        <v>7696738.3899999997</v>
      </c>
      <c r="J137" s="96">
        <v>8114035.25</v>
      </c>
      <c r="K137" s="89">
        <v>12587680.699999999</v>
      </c>
      <c r="L137" s="91">
        <f>AC137</f>
        <v>2670255.35</v>
      </c>
      <c r="N137" s="127"/>
      <c r="O137" s="124"/>
      <c r="P137" s="92" t="s">
        <v>18</v>
      </c>
      <c r="Q137" s="76">
        <v>385111.92</v>
      </c>
      <c r="R137" s="76">
        <v>311439.86</v>
      </c>
      <c r="S137" s="76">
        <v>1973703.57</v>
      </c>
      <c r="T137" s="76"/>
      <c r="U137" s="76"/>
      <c r="V137" s="76"/>
      <c r="W137" s="76"/>
      <c r="X137" s="76"/>
      <c r="Y137" s="89"/>
      <c r="Z137" s="89"/>
      <c r="AA137" s="89"/>
      <c r="AB137" s="89"/>
      <c r="AC137" s="74">
        <f>SUM(Q137:AB137 )</f>
        <v>2670255.35</v>
      </c>
    </row>
    <row r="138" spans="1:29" x14ac:dyDescent="0.3">
      <c r="N138" s="126"/>
    </row>
    <row r="139" spans="1:29" x14ac:dyDescent="0.3">
      <c r="N139" s="126"/>
    </row>
    <row r="140" spans="1:29" x14ac:dyDescent="0.3">
      <c r="N140" s="126"/>
    </row>
    <row r="141" spans="1:29" x14ac:dyDescent="0.3">
      <c r="N141" s="126"/>
    </row>
    <row r="142" spans="1:29" x14ac:dyDescent="0.3">
      <c r="N142" s="126"/>
    </row>
    <row r="143" spans="1:29" x14ac:dyDescent="0.3">
      <c r="N143" s="126"/>
    </row>
    <row r="144" spans="1:29" x14ac:dyDescent="0.3">
      <c r="N144" s="126"/>
    </row>
    <row r="145" spans="1:29" x14ac:dyDescent="0.3">
      <c r="N145" s="126"/>
    </row>
    <row r="146" spans="1:29" x14ac:dyDescent="0.3">
      <c r="N146" s="126"/>
    </row>
    <row r="147" spans="1:29" x14ac:dyDescent="0.3">
      <c r="N147" s="126"/>
    </row>
    <row r="148" spans="1:29" x14ac:dyDescent="0.3">
      <c r="N148" s="126"/>
    </row>
    <row r="149" spans="1:29" x14ac:dyDescent="0.3">
      <c r="N149" s="126"/>
    </row>
    <row r="150" spans="1:29" x14ac:dyDescent="0.3">
      <c r="N150" s="126"/>
    </row>
    <row r="151" spans="1:29" x14ac:dyDescent="0.3">
      <c r="N151" s="126"/>
    </row>
    <row r="152" spans="1:29" x14ac:dyDescent="0.3">
      <c r="N152" s="126"/>
    </row>
    <row r="153" spans="1:29" x14ac:dyDescent="0.3">
      <c r="N153" s="126"/>
    </row>
    <row r="154" spans="1:29" x14ac:dyDescent="0.3">
      <c r="N154" s="126"/>
    </row>
    <row r="155" spans="1:29" x14ac:dyDescent="0.3">
      <c r="N155" s="126"/>
    </row>
    <row r="156" spans="1:29" x14ac:dyDescent="0.3">
      <c r="N156" s="126"/>
    </row>
    <row r="157" spans="1:29" x14ac:dyDescent="0.3">
      <c r="B157" s="82">
        <v>2013</v>
      </c>
      <c r="C157" s="82">
        <v>2014</v>
      </c>
      <c r="D157" s="82">
        <v>2015</v>
      </c>
      <c r="E157" s="82">
        <v>2016</v>
      </c>
      <c r="F157" s="82">
        <v>2017</v>
      </c>
      <c r="G157" s="83">
        <v>2018</v>
      </c>
      <c r="H157" s="95">
        <v>2019</v>
      </c>
      <c r="I157" s="83">
        <v>2020</v>
      </c>
      <c r="J157" s="84">
        <v>2021</v>
      </c>
      <c r="K157" s="84">
        <v>2022</v>
      </c>
      <c r="L157" s="84">
        <v>2023</v>
      </c>
      <c r="N157" s="126"/>
      <c r="Q157" s="82" t="s">
        <v>210</v>
      </c>
      <c r="R157" s="82" t="s">
        <v>211</v>
      </c>
      <c r="S157" s="82" t="s">
        <v>212</v>
      </c>
      <c r="T157" s="82" t="s">
        <v>213</v>
      </c>
      <c r="U157" s="82" t="s">
        <v>214</v>
      </c>
      <c r="V157" s="82" t="s">
        <v>215</v>
      </c>
      <c r="W157" s="82" t="s">
        <v>216</v>
      </c>
      <c r="X157" s="82" t="s">
        <v>217</v>
      </c>
      <c r="Y157" s="82" t="s">
        <v>218</v>
      </c>
      <c r="Z157" s="82" t="s">
        <v>220</v>
      </c>
      <c r="AA157" s="82" t="s">
        <v>221</v>
      </c>
      <c r="AB157" s="82" t="s">
        <v>222</v>
      </c>
      <c r="AC157" s="87" t="s">
        <v>234</v>
      </c>
    </row>
    <row r="158" spans="1:29" ht="30.75" customHeight="1" x14ac:dyDescent="0.3">
      <c r="A158" s="92" t="s">
        <v>19</v>
      </c>
      <c r="B158" s="76">
        <v>3003002.39</v>
      </c>
      <c r="C158" s="76">
        <v>1992175.5</v>
      </c>
      <c r="D158" s="76">
        <v>2156811.7400000002</v>
      </c>
      <c r="E158" s="76">
        <v>1939888.24</v>
      </c>
      <c r="F158" s="76">
        <v>2152034.39</v>
      </c>
      <c r="G158" s="96">
        <v>2256037.54</v>
      </c>
      <c r="H158" s="96">
        <v>3718136.2600000002</v>
      </c>
      <c r="I158" s="97">
        <v>2652229.9200000004</v>
      </c>
      <c r="J158" s="96">
        <v>2796197.8000000003</v>
      </c>
      <c r="K158" s="89">
        <v>3095365.76</v>
      </c>
      <c r="L158" s="91">
        <f>AC158</f>
        <v>770748.41</v>
      </c>
      <c r="N158" s="127"/>
      <c r="O158" s="124"/>
      <c r="P158" s="92" t="s">
        <v>19</v>
      </c>
      <c r="Q158" s="76">
        <v>139122.20000000001</v>
      </c>
      <c r="R158" s="76">
        <v>279791.32</v>
      </c>
      <c r="S158" s="76">
        <v>351834.89</v>
      </c>
      <c r="T158" s="76"/>
      <c r="U158" s="76"/>
      <c r="V158" s="76"/>
      <c r="W158" s="76"/>
      <c r="X158" s="76"/>
      <c r="Y158" s="89"/>
      <c r="Z158" s="89"/>
      <c r="AA158" s="89"/>
      <c r="AB158" s="89"/>
      <c r="AC158" s="74">
        <f>SUM(Q158:AB158 )</f>
        <v>770748.41</v>
      </c>
    </row>
    <row r="159" spans="1:29" x14ac:dyDescent="0.3">
      <c r="N159" s="126"/>
    </row>
    <row r="160" spans="1:29" x14ac:dyDescent="0.3">
      <c r="N160" s="126"/>
    </row>
    <row r="161" spans="2:29" x14ac:dyDescent="0.3">
      <c r="N161" s="126"/>
    </row>
    <row r="162" spans="2:29" x14ac:dyDescent="0.3">
      <c r="N162" s="126"/>
    </row>
    <row r="163" spans="2:29" x14ac:dyDescent="0.3">
      <c r="N163" s="126"/>
    </row>
    <row r="164" spans="2:29" x14ac:dyDescent="0.3">
      <c r="N164" s="126"/>
    </row>
    <row r="165" spans="2:29" x14ac:dyDescent="0.3">
      <c r="N165" s="126"/>
    </row>
    <row r="166" spans="2:29" x14ac:dyDescent="0.3">
      <c r="N166" s="126"/>
    </row>
    <row r="167" spans="2:29" x14ac:dyDescent="0.3">
      <c r="N167" s="126"/>
    </row>
    <row r="168" spans="2:29" x14ac:dyDescent="0.3">
      <c r="N168" s="126"/>
    </row>
    <row r="169" spans="2:29" x14ac:dyDescent="0.3">
      <c r="N169" s="126"/>
    </row>
    <row r="170" spans="2:29" x14ac:dyDescent="0.3">
      <c r="N170" s="126"/>
    </row>
    <row r="171" spans="2:29" x14ac:dyDescent="0.3">
      <c r="N171" s="126"/>
    </row>
    <row r="172" spans="2:29" x14ac:dyDescent="0.3">
      <c r="N172" s="126"/>
    </row>
    <row r="173" spans="2:29" x14ac:dyDescent="0.3">
      <c r="N173" s="126"/>
    </row>
    <row r="174" spans="2:29" x14ac:dyDescent="0.3">
      <c r="N174" s="126"/>
    </row>
    <row r="175" spans="2:29" x14ac:dyDescent="0.3">
      <c r="N175" s="126"/>
    </row>
    <row r="176" spans="2:29" x14ac:dyDescent="0.3">
      <c r="B176" s="82">
        <v>2013</v>
      </c>
      <c r="C176" s="82">
        <v>2014</v>
      </c>
      <c r="D176" s="82">
        <v>2015</v>
      </c>
      <c r="E176" s="82">
        <v>2016</v>
      </c>
      <c r="F176" s="82">
        <v>2017</v>
      </c>
      <c r="G176" s="83">
        <v>2018</v>
      </c>
      <c r="H176" s="95">
        <v>2019</v>
      </c>
      <c r="I176" s="83">
        <v>2020</v>
      </c>
      <c r="J176" s="84">
        <v>2021</v>
      </c>
      <c r="K176" s="84">
        <v>2022</v>
      </c>
      <c r="L176" s="84">
        <v>2023</v>
      </c>
      <c r="N176" s="126"/>
      <c r="Q176" s="82" t="s">
        <v>210</v>
      </c>
      <c r="R176" s="82" t="s">
        <v>211</v>
      </c>
      <c r="S176" s="82" t="s">
        <v>212</v>
      </c>
      <c r="T176" s="82" t="s">
        <v>213</v>
      </c>
      <c r="U176" s="82" t="s">
        <v>214</v>
      </c>
      <c r="V176" s="82" t="s">
        <v>215</v>
      </c>
      <c r="W176" s="82" t="s">
        <v>216</v>
      </c>
      <c r="X176" s="82" t="s">
        <v>217</v>
      </c>
      <c r="Y176" s="82" t="s">
        <v>218</v>
      </c>
      <c r="Z176" s="82" t="s">
        <v>220</v>
      </c>
      <c r="AA176" s="82" t="s">
        <v>221</v>
      </c>
      <c r="AB176" s="82" t="s">
        <v>222</v>
      </c>
      <c r="AC176" s="87" t="s">
        <v>234</v>
      </c>
    </row>
    <row r="177" spans="1:29" ht="30.75" x14ac:dyDescent="0.3">
      <c r="A177" s="92" t="s">
        <v>20</v>
      </c>
      <c r="B177" s="76">
        <v>11461984.08</v>
      </c>
      <c r="C177" s="76">
        <v>11795383.48</v>
      </c>
      <c r="D177" s="76">
        <v>6368791.9100000001</v>
      </c>
      <c r="E177" s="76">
        <v>4909059.25</v>
      </c>
      <c r="F177" s="76">
        <v>24077442.190000001</v>
      </c>
      <c r="G177" s="96">
        <v>20466782.119999997</v>
      </c>
      <c r="H177" s="96">
        <v>11800310.840000002</v>
      </c>
      <c r="I177" s="97">
        <v>6311869.1200000001</v>
      </c>
      <c r="J177" s="96">
        <v>17206190.91</v>
      </c>
      <c r="K177" s="89">
        <v>14872573.470000001</v>
      </c>
      <c r="L177" s="91">
        <f>AC177</f>
        <v>6035305.0899999999</v>
      </c>
      <c r="N177" s="127"/>
      <c r="O177" s="124"/>
      <c r="P177" s="92" t="s">
        <v>20</v>
      </c>
      <c r="Q177" s="76">
        <v>108520.09</v>
      </c>
      <c r="R177" s="76">
        <v>3056398.1</v>
      </c>
      <c r="S177" s="76">
        <v>2870386.9</v>
      </c>
      <c r="T177" s="76"/>
      <c r="U177" s="76"/>
      <c r="V177" s="76"/>
      <c r="W177" s="76"/>
      <c r="X177" s="76"/>
      <c r="Y177" s="89"/>
      <c r="Z177" s="89"/>
      <c r="AA177" s="89"/>
      <c r="AB177" s="89"/>
      <c r="AC177" s="74">
        <f>SUM(Q177:AB177 )</f>
        <v>6035305.0899999999</v>
      </c>
    </row>
    <row r="178" spans="1:29" x14ac:dyDescent="0.3">
      <c r="N178" s="126"/>
    </row>
    <row r="179" spans="1:29" x14ac:dyDescent="0.3">
      <c r="N179" s="126"/>
    </row>
    <row r="180" spans="1:29" x14ac:dyDescent="0.3">
      <c r="N180" s="126"/>
    </row>
    <row r="181" spans="1:29" x14ac:dyDescent="0.3">
      <c r="N181" s="126"/>
    </row>
    <row r="182" spans="1:29" x14ac:dyDescent="0.3">
      <c r="N182" s="126"/>
    </row>
    <row r="183" spans="1:29" x14ac:dyDescent="0.3">
      <c r="N183" s="126"/>
    </row>
    <row r="184" spans="1:29" x14ac:dyDescent="0.3">
      <c r="N184" s="126"/>
    </row>
    <row r="185" spans="1:29" x14ac:dyDescent="0.3">
      <c r="N185" s="126"/>
    </row>
    <row r="186" spans="1:29" x14ac:dyDescent="0.3">
      <c r="N186" s="126"/>
    </row>
    <row r="187" spans="1:29" x14ac:dyDescent="0.3">
      <c r="N187" s="126"/>
    </row>
    <row r="188" spans="1:29" x14ac:dyDescent="0.3">
      <c r="N188" s="126"/>
    </row>
    <row r="189" spans="1:29" x14ac:dyDescent="0.3">
      <c r="N189" s="126"/>
    </row>
    <row r="190" spans="1:29" x14ac:dyDescent="0.3">
      <c r="N190" s="126"/>
    </row>
    <row r="191" spans="1:29" x14ac:dyDescent="0.3">
      <c r="N191" s="126"/>
    </row>
    <row r="192" spans="1:29" x14ac:dyDescent="0.3">
      <c r="N192" s="126"/>
    </row>
    <row r="193" spans="1:29" x14ac:dyDescent="0.3">
      <c r="N193" s="126"/>
    </row>
    <row r="194" spans="1:29" x14ac:dyDescent="0.3">
      <c r="N194" s="126"/>
    </row>
    <row r="195" spans="1:29" x14ac:dyDescent="0.3">
      <c r="B195" s="82">
        <v>2013</v>
      </c>
      <c r="C195" s="82">
        <v>2014</v>
      </c>
      <c r="D195" s="82">
        <v>2015</v>
      </c>
      <c r="E195" s="82">
        <v>2016</v>
      </c>
      <c r="F195" s="82">
        <v>2017</v>
      </c>
      <c r="G195" s="83">
        <v>2018</v>
      </c>
      <c r="H195" s="95">
        <v>2019</v>
      </c>
      <c r="I195" s="83">
        <v>2020</v>
      </c>
      <c r="J195" s="84">
        <v>2021</v>
      </c>
      <c r="K195" s="84">
        <v>2022</v>
      </c>
      <c r="L195" s="84">
        <v>2023</v>
      </c>
      <c r="N195" s="126"/>
      <c r="Q195" s="82" t="s">
        <v>210</v>
      </c>
      <c r="R195" s="82" t="s">
        <v>211</v>
      </c>
      <c r="S195" s="82" t="s">
        <v>212</v>
      </c>
      <c r="T195" s="82" t="s">
        <v>213</v>
      </c>
      <c r="U195" s="82" t="s">
        <v>214</v>
      </c>
      <c r="V195" s="82" t="s">
        <v>215</v>
      </c>
      <c r="W195" s="82" t="s">
        <v>216</v>
      </c>
      <c r="X195" s="82" t="s">
        <v>217</v>
      </c>
      <c r="Y195" s="82" t="s">
        <v>218</v>
      </c>
      <c r="Z195" s="82" t="s">
        <v>220</v>
      </c>
      <c r="AA195" s="82" t="s">
        <v>221</v>
      </c>
      <c r="AB195" s="82" t="s">
        <v>222</v>
      </c>
      <c r="AC195" s="87" t="s">
        <v>234</v>
      </c>
    </row>
    <row r="196" spans="1:29" ht="30.75" x14ac:dyDescent="0.3">
      <c r="A196" s="92" t="s">
        <v>21</v>
      </c>
      <c r="B196" s="76">
        <v>3757909.01</v>
      </c>
      <c r="C196" s="76">
        <v>3233611.72</v>
      </c>
      <c r="D196" s="76">
        <v>2150878.5299999998</v>
      </c>
      <c r="E196" s="76">
        <v>3847203.1</v>
      </c>
      <c r="F196" s="76">
        <v>644110.26</v>
      </c>
      <c r="G196" s="96">
        <v>266975.24</v>
      </c>
      <c r="H196" s="96">
        <v>876194.58</v>
      </c>
      <c r="I196" s="97">
        <v>12254781.850000001</v>
      </c>
      <c r="J196" s="96">
        <v>3979907.0600000005</v>
      </c>
      <c r="K196" s="89">
        <v>11506852.840000002</v>
      </c>
      <c r="L196" s="91">
        <f>AC196</f>
        <v>866679.28</v>
      </c>
      <c r="N196" s="127"/>
      <c r="O196" s="124"/>
      <c r="P196" s="92" t="s">
        <v>21</v>
      </c>
      <c r="Q196" s="76"/>
      <c r="R196" s="76">
        <v>374164.73</v>
      </c>
      <c r="S196" s="76">
        <v>492514.55</v>
      </c>
      <c r="T196" s="76"/>
      <c r="U196" s="76"/>
      <c r="V196" s="76"/>
      <c r="W196" s="76"/>
      <c r="X196" s="76"/>
      <c r="Y196" s="89"/>
      <c r="Z196" s="89"/>
      <c r="AA196" s="89"/>
      <c r="AB196" s="89"/>
      <c r="AC196" s="74">
        <f>SUM(Q196:AB196 )</f>
        <v>866679.28</v>
      </c>
    </row>
    <row r="197" spans="1:29" x14ac:dyDescent="0.3">
      <c r="N197" s="126"/>
    </row>
    <row r="198" spans="1:29" x14ac:dyDescent="0.3">
      <c r="N198" s="126"/>
    </row>
    <row r="199" spans="1:29" x14ac:dyDescent="0.3">
      <c r="N199" s="126"/>
    </row>
    <row r="200" spans="1:29" x14ac:dyDescent="0.3">
      <c r="N200" s="126"/>
    </row>
    <row r="201" spans="1:29" x14ac:dyDescent="0.3">
      <c r="N201" s="126"/>
    </row>
    <row r="202" spans="1:29" x14ac:dyDescent="0.3">
      <c r="N202" s="126"/>
    </row>
    <row r="203" spans="1:29" x14ac:dyDescent="0.3">
      <c r="N203" s="126"/>
    </row>
    <row r="204" spans="1:29" x14ac:dyDescent="0.3">
      <c r="N204" s="126"/>
    </row>
    <row r="205" spans="1:29" x14ac:dyDescent="0.3">
      <c r="N205" s="126"/>
    </row>
    <row r="206" spans="1:29" x14ac:dyDescent="0.3">
      <c r="N206" s="126"/>
    </row>
    <row r="207" spans="1:29" x14ac:dyDescent="0.3">
      <c r="N207" s="126"/>
    </row>
    <row r="208" spans="1:29" x14ac:dyDescent="0.3">
      <c r="N208" s="126"/>
    </row>
    <row r="209" spans="1:29" x14ac:dyDescent="0.3">
      <c r="N209" s="126"/>
    </row>
    <row r="210" spans="1:29" x14ac:dyDescent="0.3">
      <c r="N210" s="126"/>
    </row>
    <row r="211" spans="1:29" x14ac:dyDescent="0.3">
      <c r="N211" s="126"/>
    </row>
    <row r="212" spans="1:29" x14ac:dyDescent="0.3">
      <c r="N212" s="126"/>
    </row>
    <row r="213" spans="1:29" x14ac:dyDescent="0.3">
      <c r="N213" s="126"/>
    </row>
    <row r="214" spans="1:29" x14ac:dyDescent="0.3">
      <c r="N214" s="126"/>
    </row>
    <row r="215" spans="1:29" x14ac:dyDescent="0.3">
      <c r="B215" s="82">
        <v>2013</v>
      </c>
      <c r="C215" s="82">
        <v>2014</v>
      </c>
      <c r="D215" s="82">
        <v>2015</v>
      </c>
      <c r="E215" s="82">
        <v>2016</v>
      </c>
      <c r="F215" s="82">
        <v>2017</v>
      </c>
      <c r="G215" s="83">
        <v>2018</v>
      </c>
      <c r="H215" s="95">
        <v>2019</v>
      </c>
      <c r="I215" s="83">
        <v>2020</v>
      </c>
      <c r="J215" s="84">
        <v>2021</v>
      </c>
      <c r="K215" s="84">
        <v>2022</v>
      </c>
      <c r="L215" s="84">
        <v>2023</v>
      </c>
      <c r="N215" s="126"/>
      <c r="Q215" s="84" t="s">
        <v>210</v>
      </c>
      <c r="R215" s="84" t="s">
        <v>211</v>
      </c>
      <c r="S215" s="84" t="s">
        <v>212</v>
      </c>
      <c r="T215" s="84" t="s">
        <v>213</v>
      </c>
      <c r="U215" s="84" t="s">
        <v>214</v>
      </c>
      <c r="V215" s="84" t="s">
        <v>215</v>
      </c>
      <c r="W215" s="84" t="s">
        <v>216</v>
      </c>
      <c r="X215" s="84" t="s">
        <v>217</v>
      </c>
      <c r="Y215" s="84" t="s">
        <v>218</v>
      </c>
      <c r="Z215" s="84" t="s">
        <v>220</v>
      </c>
      <c r="AA215" s="84" t="s">
        <v>221</v>
      </c>
      <c r="AB215" s="84" t="s">
        <v>222</v>
      </c>
      <c r="AC215" s="87" t="s">
        <v>234</v>
      </c>
    </row>
    <row r="216" spans="1:29" ht="30.75" customHeight="1" x14ac:dyDescent="0.3">
      <c r="A216" s="92" t="s">
        <v>22</v>
      </c>
      <c r="B216" s="76">
        <v>59087386.32</v>
      </c>
      <c r="C216" s="76">
        <v>71596398.170000002</v>
      </c>
      <c r="D216" s="76">
        <v>80449843.450000003</v>
      </c>
      <c r="E216" s="76">
        <v>86562072.170000002</v>
      </c>
      <c r="F216" s="76">
        <v>88773733.079999998</v>
      </c>
      <c r="G216" s="96">
        <v>105625302.00999999</v>
      </c>
      <c r="H216" s="96">
        <v>118883079.24000001</v>
      </c>
      <c r="I216" s="97">
        <v>119026865.63</v>
      </c>
      <c r="J216" s="96">
        <v>131288555.90000001</v>
      </c>
      <c r="K216" s="89">
        <v>185587810.97</v>
      </c>
      <c r="L216" s="91">
        <f>AC216</f>
        <v>56960378.32</v>
      </c>
      <c r="N216" s="127"/>
      <c r="O216" s="124"/>
      <c r="P216" s="92" t="s">
        <v>22</v>
      </c>
      <c r="Q216" s="76">
        <v>17515329.609999999</v>
      </c>
      <c r="R216" s="76">
        <v>17465855.640000001</v>
      </c>
      <c r="S216" s="76">
        <v>21979193.07</v>
      </c>
      <c r="T216" s="76"/>
      <c r="U216" s="76"/>
      <c r="V216" s="76"/>
      <c r="W216" s="76"/>
      <c r="X216" s="76"/>
      <c r="Y216" s="89"/>
      <c r="Z216" s="89"/>
      <c r="AA216" s="89"/>
      <c r="AB216" s="89"/>
      <c r="AC216" s="74">
        <f>SUM(Q216:AB216 )</f>
        <v>56960378.32</v>
      </c>
    </row>
    <row r="217" spans="1:29" x14ac:dyDescent="0.3">
      <c r="N217" s="126"/>
    </row>
    <row r="218" spans="1:29" x14ac:dyDescent="0.3">
      <c r="N218" s="126"/>
    </row>
    <row r="219" spans="1:29" x14ac:dyDescent="0.3">
      <c r="N219" s="126"/>
    </row>
    <row r="220" spans="1:29" x14ac:dyDescent="0.3">
      <c r="N220" s="126"/>
    </row>
    <row r="221" spans="1:29" x14ac:dyDescent="0.3">
      <c r="N221" s="126"/>
    </row>
    <row r="222" spans="1:29" x14ac:dyDescent="0.3">
      <c r="N222" s="126"/>
    </row>
    <row r="223" spans="1:29" x14ac:dyDescent="0.3">
      <c r="N223" s="126"/>
    </row>
    <row r="224" spans="1:29" x14ac:dyDescent="0.3">
      <c r="N224" s="126"/>
    </row>
    <row r="225" spans="1:29" x14ac:dyDescent="0.3">
      <c r="N225" s="126"/>
    </row>
    <row r="226" spans="1:29" x14ac:dyDescent="0.3">
      <c r="N226" s="126"/>
    </row>
    <row r="227" spans="1:29" x14ac:dyDescent="0.3">
      <c r="N227" s="126"/>
    </row>
    <row r="228" spans="1:29" x14ac:dyDescent="0.3">
      <c r="N228" s="126"/>
    </row>
    <row r="229" spans="1:29" x14ac:dyDescent="0.3">
      <c r="N229" s="126"/>
    </row>
    <row r="230" spans="1:29" x14ac:dyDescent="0.3">
      <c r="N230" s="126"/>
    </row>
    <row r="231" spans="1:29" x14ac:dyDescent="0.3">
      <c r="N231" s="126"/>
    </row>
    <row r="232" spans="1:29" x14ac:dyDescent="0.3">
      <c r="N232" s="126"/>
    </row>
    <row r="233" spans="1:29" x14ac:dyDescent="0.3">
      <c r="N233" s="126"/>
    </row>
    <row r="234" spans="1:29" x14ac:dyDescent="0.3">
      <c r="N234" s="126"/>
    </row>
    <row r="235" spans="1:29" x14ac:dyDescent="0.3">
      <c r="N235" s="126"/>
    </row>
    <row r="236" spans="1:29" x14ac:dyDescent="0.3">
      <c r="B236" s="82">
        <v>2013</v>
      </c>
      <c r="C236" s="82">
        <v>2014</v>
      </c>
      <c r="D236" s="82">
        <v>2015</v>
      </c>
      <c r="E236" s="82">
        <v>2016</v>
      </c>
      <c r="F236" s="82">
        <v>2017</v>
      </c>
      <c r="G236" s="83">
        <v>2018</v>
      </c>
      <c r="H236" s="95">
        <v>2019</v>
      </c>
      <c r="I236" s="83">
        <v>2020</v>
      </c>
      <c r="J236" s="84">
        <v>2021</v>
      </c>
      <c r="K236" s="84">
        <v>2022</v>
      </c>
      <c r="L236" s="84">
        <v>2023</v>
      </c>
      <c r="N236" s="126"/>
      <c r="Q236" s="82" t="s">
        <v>210</v>
      </c>
      <c r="R236" s="82" t="s">
        <v>211</v>
      </c>
      <c r="S236" s="82" t="s">
        <v>212</v>
      </c>
      <c r="T236" s="82" t="s">
        <v>213</v>
      </c>
      <c r="U236" s="82" t="s">
        <v>214</v>
      </c>
      <c r="V236" s="82" t="s">
        <v>215</v>
      </c>
      <c r="W236" s="82" t="s">
        <v>216</v>
      </c>
      <c r="X236" s="82" t="s">
        <v>217</v>
      </c>
      <c r="Y236" s="82" t="s">
        <v>218</v>
      </c>
      <c r="Z236" s="82" t="s">
        <v>220</v>
      </c>
      <c r="AA236" s="82" t="s">
        <v>221</v>
      </c>
      <c r="AB236" s="82" t="s">
        <v>222</v>
      </c>
      <c r="AC236" s="87" t="s">
        <v>234</v>
      </c>
    </row>
    <row r="237" spans="1:29" ht="30.75" customHeight="1" x14ac:dyDescent="0.3">
      <c r="A237" s="92" t="s">
        <v>23</v>
      </c>
      <c r="B237" s="76">
        <v>758158.7</v>
      </c>
      <c r="C237" s="76"/>
      <c r="D237" s="76">
        <v>725000</v>
      </c>
      <c r="E237" s="76">
        <v>600000</v>
      </c>
      <c r="F237" s="76">
        <v>1734451.46</v>
      </c>
      <c r="G237" s="96">
        <v>0</v>
      </c>
      <c r="H237" s="96">
        <v>845169.25</v>
      </c>
      <c r="I237" s="97">
        <v>1956280</v>
      </c>
      <c r="J237" s="96">
        <v>0</v>
      </c>
      <c r="K237" s="89">
        <v>3349537.75</v>
      </c>
      <c r="L237" s="91">
        <f>AC237</f>
        <v>0</v>
      </c>
      <c r="N237" s="127"/>
      <c r="O237" s="124"/>
      <c r="P237" s="92" t="s">
        <v>23</v>
      </c>
      <c r="Q237" s="76"/>
      <c r="R237" s="76"/>
      <c r="S237" s="76"/>
      <c r="T237" s="76"/>
      <c r="U237" s="76"/>
      <c r="V237" s="76"/>
      <c r="W237" s="76"/>
      <c r="X237" s="76"/>
      <c r="Y237" s="89"/>
      <c r="Z237" s="89"/>
      <c r="AA237" s="89"/>
      <c r="AB237" s="89"/>
      <c r="AC237" s="74">
        <f>SUM(Q237:AB237)</f>
        <v>0</v>
      </c>
    </row>
    <row r="238" spans="1:29" x14ac:dyDescent="0.3">
      <c r="N238" s="126"/>
    </row>
    <row r="239" spans="1:29" x14ac:dyDescent="0.3">
      <c r="N239" s="126"/>
    </row>
    <row r="240" spans="1:29" x14ac:dyDescent="0.3">
      <c r="N240" s="126"/>
    </row>
    <row r="241" spans="1:29" x14ac:dyDescent="0.3">
      <c r="N241" s="126"/>
    </row>
    <row r="242" spans="1:29" x14ac:dyDescent="0.3">
      <c r="N242" s="126"/>
    </row>
    <row r="243" spans="1:29" x14ac:dyDescent="0.3">
      <c r="N243" s="126"/>
    </row>
    <row r="244" spans="1:29" x14ac:dyDescent="0.3">
      <c r="N244" s="126"/>
    </row>
    <row r="245" spans="1:29" x14ac:dyDescent="0.3">
      <c r="N245" s="126"/>
    </row>
    <row r="246" spans="1:29" x14ac:dyDescent="0.3">
      <c r="N246" s="126"/>
    </row>
    <row r="247" spans="1:29" x14ac:dyDescent="0.3">
      <c r="N247" s="126"/>
    </row>
    <row r="248" spans="1:29" x14ac:dyDescent="0.3">
      <c r="N248" s="126"/>
    </row>
    <row r="249" spans="1:29" x14ac:dyDescent="0.3">
      <c r="N249" s="126"/>
    </row>
    <row r="250" spans="1:29" x14ac:dyDescent="0.3">
      <c r="N250" s="126"/>
    </row>
    <row r="251" spans="1:29" x14ac:dyDescent="0.3">
      <c r="N251" s="126"/>
    </row>
    <row r="252" spans="1:29" x14ac:dyDescent="0.3">
      <c r="N252" s="126"/>
    </row>
    <row r="253" spans="1:29" x14ac:dyDescent="0.3">
      <c r="N253" s="126"/>
    </row>
    <row r="254" spans="1:29" x14ac:dyDescent="0.3">
      <c r="N254" s="126"/>
    </row>
    <row r="255" spans="1:29" x14ac:dyDescent="0.3">
      <c r="B255" s="82">
        <v>2013</v>
      </c>
      <c r="C255" s="82">
        <v>2014</v>
      </c>
      <c r="D255" s="82">
        <v>2015</v>
      </c>
      <c r="E255" s="82">
        <v>2016</v>
      </c>
      <c r="F255" s="82">
        <v>2017</v>
      </c>
      <c r="G255" s="83">
        <v>2018</v>
      </c>
      <c r="H255" s="95">
        <v>2019</v>
      </c>
      <c r="I255" s="83">
        <v>2020</v>
      </c>
      <c r="J255" s="84">
        <v>2021</v>
      </c>
      <c r="K255" s="84">
        <v>2022</v>
      </c>
      <c r="L255" s="84">
        <v>2023</v>
      </c>
      <c r="N255" s="126"/>
      <c r="Q255" s="82" t="s">
        <v>210</v>
      </c>
      <c r="R255" s="82" t="s">
        <v>211</v>
      </c>
      <c r="S255" s="82" t="s">
        <v>212</v>
      </c>
      <c r="T255" s="82" t="s">
        <v>213</v>
      </c>
      <c r="U255" s="82" t="s">
        <v>214</v>
      </c>
      <c r="V255" s="82" t="s">
        <v>215</v>
      </c>
      <c r="W255" s="82" t="s">
        <v>216</v>
      </c>
      <c r="X255" s="82" t="s">
        <v>217</v>
      </c>
      <c r="Y255" s="82" t="s">
        <v>218</v>
      </c>
      <c r="Z255" s="82" t="s">
        <v>220</v>
      </c>
      <c r="AA255" s="82" t="s">
        <v>221</v>
      </c>
      <c r="AB255" s="82" t="s">
        <v>222</v>
      </c>
      <c r="AC255" s="87" t="s">
        <v>234</v>
      </c>
    </row>
    <row r="256" spans="1:29" ht="30.75" x14ac:dyDescent="0.3">
      <c r="A256" s="92" t="s">
        <v>24</v>
      </c>
      <c r="B256" s="76">
        <v>708041.78</v>
      </c>
      <c r="C256" s="76">
        <v>1111768.3799999999</v>
      </c>
      <c r="D256" s="76">
        <v>493760.12</v>
      </c>
      <c r="E256" s="76">
        <v>3291068.97</v>
      </c>
      <c r="F256" s="76">
        <v>757926.72000000009</v>
      </c>
      <c r="G256" s="96">
        <v>461865.67000000004</v>
      </c>
      <c r="H256" s="96">
        <v>2365562.69</v>
      </c>
      <c r="I256" s="97">
        <v>7934544.4800000004</v>
      </c>
      <c r="J256" s="96">
        <v>7192957.7100000009</v>
      </c>
      <c r="K256" s="89">
        <v>12432008.98</v>
      </c>
      <c r="L256" s="91">
        <f>AC256</f>
        <v>3493072.02</v>
      </c>
      <c r="N256" s="127"/>
      <c r="O256" s="124"/>
      <c r="P256" s="92" t="s">
        <v>24</v>
      </c>
      <c r="Q256" s="76">
        <v>305150.95</v>
      </c>
      <c r="R256" s="76">
        <v>2311776.44</v>
      </c>
      <c r="S256" s="76">
        <v>876144.63</v>
      </c>
      <c r="T256" s="76"/>
      <c r="U256" s="76"/>
      <c r="V256" s="76"/>
      <c r="W256" s="76"/>
      <c r="X256" s="76"/>
      <c r="Y256" s="89"/>
      <c r="Z256" s="89"/>
      <c r="AA256" s="89"/>
      <c r="AB256" s="89"/>
      <c r="AC256" s="74">
        <f>SUM(Q256:AB256 )</f>
        <v>3493072.02</v>
      </c>
    </row>
    <row r="257" spans="14:14" x14ac:dyDescent="0.3">
      <c r="N257" s="126"/>
    </row>
    <row r="258" spans="14:14" x14ac:dyDescent="0.3">
      <c r="N258" s="126"/>
    </row>
    <row r="259" spans="14:14" x14ac:dyDescent="0.3">
      <c r="N259" s="126"/>
    </row>
    <row r="260" spans="14:14" x14ac:dyDescent="0.3">
      <c r="N260" s="126"/>
    </row>
    <row r="261" spans="14:14" x14ac:dyDescent="0.3">
      <c r="N261" s="126"/>
    </row>
    <row r="262" spans="14:14" x14ac:dyDescent="0.3">
      <c r="N262" s="126"/>
    </row>
    <row r="263" spans="14:14" x14ac:dyDescent="0.3">
      <c r="N263" s="126"/>
    </row>
    <row r="264" spans="14:14" x14ac:dyDescent="0.3">
      <c r="N264" s="126"/>
    </row>
    <row r="265" spans="14:14" x14ac:dyDescent="0.3">
      <c r="N265" s="126"/>
    </row>
    <row r="266" spans="14:14" x14ac:dyDescent="0.3">
      <c r="N266" s="126"/>
    </row>
    <row r="267" spans="14:14" x14ac:dyDescent="0.3">
      <c r="N267" s="126"/>
    </row>
    <row r="268" spans="14:14" x14ac:dyDescent="0.3">
      <c r="N268" s="126"/>
    </row>
    <row r="269" spans="14:14" x14ac:dyDescent="0.3">
      <c r="N269" s="126"/>
    </row>
    <row r="270" spans="14:14" x14ac:dyDescent="0.3">
      <c r="N270" s="126"/>
    </row>
    <row r="271" spans="14:14" x14ac:dyDescent="0.3">
      <c r="N271" s="126"/>
    </row>
    <row r="272" spans="14:14" x14ac:dyDescent="0.3">
      <c r="N272" s="126"/>
    </row>
    <row r="273" spans="1:29" x14ac:dyDescent="0.3">
      <c r="N273" s="126"/>
    </row>
    <row r="274" spans="1:29" x14ac:dyDescent="0.3">
      <c r="B274" s="82">
        <v>2013</v>
      </c>
      <c r="C274" s="82">
        <v>2014</v>
      </c>
      <c r="D274" s="82">
        <v>2015</v>
      </c>
      <c r="E274" s="82">
        <v>2016</v>
      </c>
      <c r="F274" s="82">
        <v>2017</v>
      </c>
      <c r="G274" s="83">
        <v>2018</v>
      </c>
      <c r="H274" s="95">
        <v>2019</v>
      </c>
      <c r="I274" s="83">
        <v>2020</v>
      </c>
      <c r="J274" s="84">
        <v>2021</v>
      </c>
      <c r="K274" s="84">
        <v>2022</v>
      </c>
      <c r="L274" s="84">
        <v>2023</v>
      </c>
      <c r="N274" s="126"/>
      <c r="Q274" s="82" t="s">
        <v>210</v>
      </c>
      <c r="R274" s="82" t="s">
        <v>211</v>
      </c>
      <c r="S274" s="82" t="s">
        <v>212</v>
      </c>
      <c r="T274" s="82" t="s">
        <v>213</v>
      </c>
      <c r="U274" s="82" t="s">
        <v>214</v>
      </c>
      <c r="V274" s="82" t="s">
        <v>215</v>
      </c>
      <c r="W274" s="82" t="s">
        <v>216</v>
      </c>
      <c r="X274" s="82" t="s">
        <v>217</v>
      </c>
      <c r="Y274" s="82" t="s">
        <v>218</v>
      </c>
      <c r="Z274" s="82" t="s">
        <v>220</v>
      </c>
      <c r="AA274" s="82" t="s">
        <v>221</v>
      </c>
      <c r="AB274" s="82" t="s">
        <v>222</v>
      </c>
      <c r="AC274" s="87" t="s">
        <v>234</v>
      </c>
    </row>
    <row r="275" spans="1:29" ht="30.75" customHeight="1" x14ac:dyDescent="0.3">
      <c r="A275" s="92" t="s">
        <v>25</v>
      </c>
      <c r="B275" s="76">
        <v>66384085.149999999</v>
      </c>
      <c r="C275" s="76">
        <v>65209092.340000004</v>
      </c>
      <c r="D275" s="76">
        <v>57241386.020000003</v>
      </c>
      <c r="E275" s="76">
        <v>71486469.459999993</v>
      </c>
      <c r="F275" s="76">
        <v>98672313.180000007</v>
      </c>
      <c r="G275" s="96">
        <v>99604736.000000015</v>
      </c>
      <c r="H275" s="96">
        <v>116815672.22</v>
      </c>
      <c r="I275" s="97">
        <v>94612065.839999989</v>
      </c>
      <c r="J275" s="96">
        <v>91141632.600000009</v>
      </c>
      <c r="K275" s="89">
        <v>62840330.870000005</v>
      </c>
      <c r="L275" s="91">
        <f>AC275</f>
        <v>10367879</v>
      </c>
      <c r="N275" s="127"/>
      <c r="O275" s="124"/>
      <c r="P275" s="92" t="s">
        <v>25</v>
      </c>
      <c r="Q275" s="76">
        <v>5754017.29</v>
      </c>
      <c r="R275" s="76">
        <v>4437987.25</v>
      </c>
      <c r="S275" s="76">
        <v>175874.46</v>
      </c>
      <c r="T275" s="76"/>
      <c r="U275" s="76"/>
      <c r="V275" s="76"/>
      <c r="W275" s="76"/>
      <c r="X275" s="76"/>
      <c r="Y275" s="89"/>
      <c r="Z275" s="89"/>
      <c r="AA275" s="89"/>
      <c r="AB275" s="89"/>
      <c r="AC275" s="74">
        <f>SUM(Q275:AB275 )</f>
        <v>10367879</v>
      </c>
    </row>
    <row r="276" spans="1:29" x14ac:dyDescent="0.3">
      <c r="N276" s="126"/>
    </row>
    <row r="277" spans="1:29" x14ac:dyDescent="0.3">
      <c r="N277" s="126"/>
    </row>
    <row r="278" spans="1:29" x14ac:dyDescent="0.3">
      <c r="N278" s="126"/>
    </row>
    <row r="279" spans="1:29" x14ac:dyDescent="0.3">
      <c r="N279" s="126"/>
    </row>
    <row r="280" spans="1:29" x14ac:dyDescent="0.3">
      <c r="N280" s="126"/>
    </row>
    <row r="281" spans="1:29" x14ac:dyDescent="0.3">
      <c r="N281" s="126"/>
    </row>
    <row r="282" spans="1:29" x14ac:dyDescent="0.3">
      <c r="N282" s="126"/>
    </row>
    <row r="283" spans="1:29" x14ac:dyDescent="0.3">
      <c r="N283" s="126"/>
    </row>
    <row r="284" spans="1:29" x14ac:dyDescent="0.3">
      <c r="N284" s="126"/>
    </row>
    <row r="285" spans="1:29" x14ac:dyDescent="0.3">
      <c r="N285" s="126"/>
    </row>
    <row r="286" spans="1:29" x14ac:dyDescent="0.3">
      <c r="N286" s="126"/>
    </row>
    <row r="287" spans="1:29" x14ac:dyDescent="0.3">
      <c r="N287" s="126"/>
    </row>
    <row r="288" spans="1:29" x14ac:dyDescent="0.3">
      <c r="N288" s="126"/>
    </row>
    <row r="289" spans="1:29" x14ac:dyDescent="0.3">
      <c r="N289" s="126"/>
    </row>
    <row r="290" spans="1:29" x14ac:dyDescent="0.3">
      <c r="N290" s="126"/>
    </row>
    <row r="291" spans="1:29" x14ac:dyDescent="0.3">
      <c r="N291" s="126"/>
    </row>
    <row r="292" spans="1:29" x14ac:dyDescent="0.3">
      <c r="N292" s="126"/>
    </row>
    <row r="293" spans="1:29" x14ac:dyDescent="0.3">
      <c r="B293" s="82">
        <v>2013</v>
      </c>
      <c r="C293" s="82">
        <v>2014</v>
      </c>
      <c r="D293" s="82">
        <v>2015</v>
      </c>
      <c r="E293" s="82">
        <v>2016</v>
      </c>
      <c r="F293" s="82">
        <v>2017</v>
      </c>
      <c r="G293" s="83">
        <v>2018</v>
      </c>
      <c r="H293" s="95">
        <v>2019</v>
      </c>
      <c r="I293" s="83">
        <v>2020</v>
      </c>
      <c r="J293" s="84">
        <v>2021</v>
      </c>
      <c r="K293" s="84">
        <v>2022</v>
      </c>
      <c r="L293" s="84">
        <v>2023</v>
      </c>
      <c r="N293" s="126"/>
      <c r="Q293" s="84" t="s">
        <v>210</v>
      </c>
      <c r="R293" s="84" t="s">
        <v>211</v>
      </c>
      <c r="S293" s="84" t="s">
        <v>212</v>
      </c>
      <c r="T293" s="84" t="s">
        <v>213</v>
      </c>
      <c r="U293" s="84" t="s">
        <v>214</v>
      </c>
      <c r="V293" s="84" t="s">
        <v>215</v>
      </c>
      <c r="W293" s="84" t="s">
        <v>216</v>
      </c>
      <c r="X293" s="84" t="s">
        <v>217</v>
      </c>
      <c r="Y293" s="84" t="s">
        <v>218</v>
      </c>
      <c r="Z293" s="84" t="s">
        <v>220</v>
      </c>
      <c r="AA293" s="84" t="s">
        <v>221</v>
      </c>
      <c r="AB293" s="84" t="s">
        <v>222</v>
      </c>
      <c r="AC293" s="87" t="s">
        <v>234</v>
      </c>
    </row>
    <row r="294" spans="1:29" ht="30.75" customHeight="1" x14ac:dyDescent="0.3">
      <c r="A294" s="92" t="s">
        <v>26</v>
      </c>
      <c r="B294" s="76">
        <v>2362787.44</v>
      </c>
      <c r="C294" s="76">
        <v>33219163.170000002</v>
      </c>
      <c r="D294" s="76">
        <v>41534727.170000002</v>
      </c>
      <c r="E294" s="76">
        <v>43351175.960000001</v>
      </c>
      <c r="F294" s="76">
        <v>39832612.210000001</v>
      </c>
      <c r="G294" s="96">
        <v>38212619.450000003</v>
      </c>
      <c r="H294" s="96">
        <v>42490848.270000003</v>
      </c>
      <c r="I294" s="97">
        <v>23658507.09</v>
      </c>
      <c r="J294" s="96">
        <v>27767996.059999999</v>
      </c>
      <c r="K294" s="89">
        <v>55791970.779999994</v>
      </c>
      <c r="L294" s="91">
        <f>AC294</f>
        <v>25140903.43</v>
      </c>
      <c r="N294" s="127"/>
      <c r="O294" s="124"/>
      <c r="P294" s="92" t="s">
        <v>26</v>
      </c>
      <c r="Q294" s="76">
        <v>14404053.92</v>
      </c>
      <c r="R294" s="76">
        <v>5852736.0800000001</v>
      </c>
      <c r="S294" s="76">
        <v>4884113.43</v>
      </c>
      <c r="T294" s="76"/>
      <c r="U294" s="76"/>
      <c r="V294" s="76"/>
      <c r="W294" s="76"/>
      <c r="X294" s="76"/>
      <c r="Y294" s="89"/>
      <c r="Z294" s="89"/>
      <c r="AA294" s="89"/>
      <c r="AB294" s="89"/>
      <c r="AC294" s="74">
        <f>SUM( Q294:AB294)</f>
        <v>25140903.43</v>
      </c>
    </row>
    <row r="295" spans="1:29" x14ac:dyDescent="0.3">
      <c r="N295" s="126"/>
    </row>
    <row r="296" spans="1:29" x14ac:dyDescent="0.3">
      <c r="N296" s="126"/>
    </row>
    <row r="297" spans="1:29" x14ac:dyDescent="0.3">
      <c r="N297" s="126"/>
    </row>
    <row r="298" spans="1:29" x14ac:dyDescent="0.3">
      <c r="N298" s="126"/>
    </row>
    <row r="299" spans="1:29" x14ac:dyDescent="0.3">
      <c r="N299" s="126"/>
    </row>
    <row r="300" spans="1:29" x14ac:dyDescent="0.3">
      <c r="N300" s="126"/>
    </row>
    <row r="301" spans="1:29" x14ac:dyDescent="0.3">
      <c r="N301" s="126"/>
    </row>
    <row r="302" spans="1:29" x14ac:dyDescent="0.3">
      <c r="N302" s="126"/>
    </row>
    <row r="303" spans="1:29" x14ac:dyDescent="0.3">
      <c r="N303" s="126"/>
    </row>
    <row r="304" spans="1:29" x14ac:dyDescent="0.3">
      <c r="N304" s="126"/>
    </row>
    <row r="305" spans="1:29" x14ac:dyDescent="0.3">
      <c r="N305" s="126"/>
    </row>
    <row r="306" spans="1:29" x14ac:dyDescent="0.3">
      <c r="N306" s="126"/>
    </row>
    <row r="307" spans="1:29" x14ac:dyDescent="0.3">
      <c r="N307" s="126"/>
    </row>
    <row r="308" spans="1:29" x14ac:dyDescent="0.3">
      <c r="N308" s="126"/>
    </row>
    <row r="309" spans="1:29" x14ac:dyDescent="0.3">
      <c r="N309" s="126"/>
    </row>
    <row r="310" spans="1:29" x14ac:dyDescent="0.3">
      <c r="N310" s="126"/>
    </row>
    <row r="311" spans="1:29" x14ac:dyDescent="0.3">
      <c r="N311" s="126"/>
    </row>
    <row r="312" spans="1:29" x14ac:dyDescent="0.3">
      <c r="N312" s="126"/>
    </row>
    <row r="313" spans="1:29" x14ac:dyDescent="0.3">
      <c r="N313" s="126"/>
    </row>
    <row r="314" spans="1:29" x14ac:dyDescent="0.3">
      <c r="N314" s="126"/>
    </row>
    <row r="315" spans="1:29" x14ac:dyDescent="0.3">
      <c r="B315" s="82">
        <v>2013</v>
      </c>
      <c r="C315" s="82">
        <v>2014</v>
      </c>
      <c r="D315" s="82">
        <v>2015</v>
      </c>
      <c r="E315" s="82">
        <v>2016</v>
      </c>
      <c r="F315" s="82">
        <v>2017</v>
      </c>
      <c r="G315" s="83">
        <v>2018</v>
      </c>
      <c r="H315" s="95">
        <v>2019</v>
      </c>
      <c r="I315" s="83">
        <v>2020</v>
      </c>
      <c r="J315" s="84">
        <v>2021</v>
      </c>
      <c r="K315" s="84">
        <v>2022</v>
      </c>
      <c r="L315" s="84">
        <v>2023</v>
      </c>
      <c r="N315" s="126"/>
      <c r="Q315" s="82" t="s">
        <v>210</v>
      </c>
      <c r="R315" s="82" t="s">
        <v>211</v>
      </c>
      <c r="S315" s="82" t="s">
        <v>212</v>
      </c>
      <c r="T315" s="82" t="s">
        <v>213</v>
      </c>
      <c r="U315" s="82" t="s">
        <v>214</v>
      </c>
      <c r="V315" s="82" t="s">
        <v>215</v>
      </c>
      <c r="W315" s="82" t="s">
        <v>216</v>
      </c>
      <c r="X315" s="82" t="s">
        <v>217</v>
      </c>
      <c r="Y315" s="82" t="s">
        <v>218</v>
      </c>
      <c r="Z315" s="82" t="s">
        <v>220</v>
      </c>
      <c r="AA315" s="82" t="s">
        <v>221</v>
      </c>
      <c r="AB315" s="82" t="s">
        <v>222</v>
      </c>
      <c r="AC315" s="87" t="s">
        <v>234</v>
      </c>
    </row>
    <row r="316" spans="1:29" ht="30.75" x14ac:dyDescent="0.3">
      <c r="A316" s="92" t="s">
        <v>27</v>
      </c>
      <c r="B316" s="76">
        <v>22647100.170000002</v>
      </c>
      <c r="C316" s="76">
        <v>46401351.630000003</v>
      </c>
      <c r="D316" s="76">
        <v>51307864.909999996</v>
      </c>
      <c r="E316" s="76">
        <v>52599236.93</v>
      </c>
      <c r="F316" s="76">
        <v>66083105.510000005</v>
      </c>
      <c r="G316" s="96">
        <v>52627923.789999999</v>
      </c>
      <c r="H316" s="96">
        <v>34317041.490000002</v>
      </c>
      <c r="I316" s="97">
        <v>32816171.130000003</v>
      </c>
      <c r="J316" s="96">
        <v>63793384.219999999</v>
      </c>
      <c r="K316" s="89">
        <v>50635103.300000004</v>
      </c>
      <c r="L316" s="91">
        <f>AC316</f>
        <v>14792542.690000001</v>
      </c>
      <c r="N316" s="127"/>
      <c r="O316" s="124"/>
      <c r="P316" s="92" t="s">
        <v>27</v>
      </c>
      <c r="Q316" s="76">
        <v>9043224.5899999999</v>
      </c>
      <c r="R316" s="76">
        <v>4013303.5300000003</v>
      </c>
      <c r="S316" s="76">
        <v>1736014.57</v>
      </c>
      <c r="T316" s="76"/>
      <c r="U316" s="76"/>
      <c r="V316" s="76"/>
      <c r="W316" s="76"/>
      <c r="X316" s="76"/>
      <c r="Y316" s="89"/>
      <c r="Z316" s="89"/>
      <c r="AA316" s="89"/>
      <c r="AB316" s="89"/>
      <c r="AC316" s="74">
        <f>SUM( Q316:AB316)</f>
        <v>14792542.690000001</v>
      </c>
    </row>
    <row r="317" spans="1:29" x14ac:dyDescent="0.3">
      <c r="N317" s="126"/>
    </row>
    <row r="318" spans="1:29" x14ac:dyDescent="0.3">
      <c r="N318" s="126"/>
    </row>
    <row r="319" spans="1:29" x14ac:dyDescent="0.3">
      <c r="N319" s="126"/>
    </row>
    <row r="320" spans="1:29" x14ac:dyDescent="0.3">
      <c r="N320" s="126"/>
    </row>
    <row r="321" spans="1:29" x14ac:dyDescent="0.3">
      <c r="N321" s="126"/>
    </row>
    <row r="322" spans="1:29" x14ac:dyDescent="0.3">
      <c r="N322" s="126"/>
    </row>
    <row r="323" spans="1:29" x14ac:dyDescent="0.3">
      <c r="N323" s="126"/>
    </row>
    <row r="324" spans="1:29" x14ac:dyDescent="0.3">
      <c r="N324" s="126"/>
    </row>
    <row r="325" spans="1:29" x14ac:dyDescent="0.3">
      <c r="N325" s="126"/>
    </row>
    <row r="326" spans="1:29" x14ac:dyDescent="0.3">
      <c r="N326" s="126"/>
    </row>
    <row r="327" spans="1:29" x14ac:dyDescent="0.3">
      <c r="N327" s="126"/>
    </row>
    <row r="328" spans="1:29" x14ac:dyDescent="0.3">
      <c r="N328" s="126"/>
    </row>
    <row r="329" spans="1:29" x14ac:dyDescent="0.3">
      <c r="N329" s="126"/>
    </row>
    <row r="330" spans="1:29" x14ac:dyDescent="0.3">
      <c r="N330" s="126"/>
    </row>
    <row r="331" spans="1:29" x14ac:dyDescent="0.3">
      <c r="N331" s="126"/>
    </row>
    <row r="332" spans="1:29" x14ac:dyDescent="0.3">
      <c r="N332" s="126"/>
    </row>
    <row r="333" spans="1:29" x14ac:dyDescent="0.3">
      <c r="N333" s="126"/>
    </row>
    <row r="334" spans="1:29" x14ac:dyDescent="0.3">
      <c r="B334" s="82">
        <v>2013</v>
      </c>
      <c r="C334" s="82">
        <v>2014</v>
      </c>
      <c r="D334" s="82">
        <v>2015</v>
      </c>
      <c r="E334" s="82">
        <v>2016</v>
      </c>
      <c r="F334" s="82">
        <v>2017</v>
      </c>
      <c r="G334" s="83">
        <v>2018</v>
      </c>
      <c r="H334" s="95">
        <v>2019</v>
      </c>
      <c r="I334" s="83">
        <v>2020</v>
      </c>
      <c r="J334" s="84">
        <v>2021</v>
      </c>
      <c r="K334" s="84">
        <v>2022</v>
      </c>
      <c r="L334" s="84">
        <v>2023</v>
      </c>
      <c r="N334" s="126"/>
      <c r="Q334" s="82" t="s">
        <v>210</v>
      </c>
      <c r="R334" s="82" t="s">
        <v>211</v>
      </c>
      <c r="S334" s="82" t="s">
        <v>212</v>
      </c>
      <c r="T334" s="82" t="s">
        <v>213</v>
      </c>
      <c r="U334" s="82" t="s">
        <v>214</v>
      </c>
      <c r="V334" s="82" t="s">
        <v>215</v>
      </c>
      <c r="W334" s="82" t="s">
        <v>216</v>
      </c>
      <c r="X334" s="82" t="s">
        <v>217</v>
      </c>
      <c r="Y334" s="82" t="s">
        <v>218</v>
      </c>
      <c r="Z334" s="82" t="s">
        <v>220</v>
      </c>
      <c r="AA334" s="82" t="s">
        <v>221</v>
      </c>
      <c r="AB334" s="82" t="s">
        <v>222</v>
      </c>
      <c r="AC334" s="87" t="s">
        <v>234</v>
      </c>
    </row>
    <row r="335" spans="1:29" ht="30.75" customHeight="1" x14ac:dyDescent="0.3">
      <c r="A335" s="92" t="s">
        <v>28</v>
      </c>
      <c r="B335" s="76">
        <v>9945532.8800000008</v>
      </c>
      <c r="C335" s="76">
        <v>9913839.25</v>
      </c>
      <c r="D335" s="76">
        <v>7188184.0800000001</v>
      </c>
      <c r="E335" s="76">
        <v>8595074.8499999996</v>
      </c>
      <c r="F335" s="76">
        <v>9205769.9000000004</v>
      </c>
      <c r="G335" s="96">
        <v>9882024.7700000033</v>
      </c>
      <c r="H335" s="96">
        <v>11316212.16</v>
      </c>
      <c r="I335" s="97">
        <v>12295532.029999999</v>
      </c>
      <c r="J335" s="96">
        <v>10401796.41</v>
      </c>
      <c r="K335" s="89">
        <v>7472816.4199999999</v>
      </c>
      <c r="L335" s="91">
        <f>AC335</f>
        <v>5583773.1299999999</v>
      </c>
      <c r="N335" s="127"/>
      <c r="O335" s="124"/>
      <c r="P335" s="92" t="s">
        <v>28</v>
      </c>
      <c r="Q335" s="76">
        <v>3945069.36</v>
      </c>
      <c r="R335" s="76">
        <v>1018863.01</v>
      </c>
      <c r="S335" s="76">
        <v>619840.76</v>
      </c>
      <c r="T335" s="76"/>
      <c r="U335" s="76"/>
      <c r="V335" s="76"/>
      <c r="W335" s="76"/>
      <c r="X335" s="76"/>
      <c r="Y335" s="89"/>
      <c r="Z335" s="89"/>
      <c r="AA335" s="89"/>
      <c r="AB335" s="89"/>
      <c r="AC335" s="74">
        <f>SUM( Q335:AB335)</f>
        <v>5583773.1299999999</v>
      </c>
    </row>
    <row r="336" spans="1:29" x14ac:dyDescent="0.3">
      <c r="N336" s="126"/>
    </row>
    <row r="337" spans="2:29" x14ac:dyDescent="0.3">
      <c r="N337" s="126"/>
    </row>
    <row r="338" spans="2:29" x14ac:dyDescent="0.3">
      <c r="N338" s="126"/>
    </row>
    <row r="339" spans="2:29" x14ac:dyDescent="0.3">
      <c r="N339" s="126"/>
    </row>
    <row r="340" spans="2:29" x14ac:dyDescent="0.3">
      <c r="N340" s="126"/>
    </row>
    <row r="341" spans="2:29" x14ac:dyDescent="0.3">
      <c r="N341" s="126"/>
    </row>
    <row r="342" spans="2:29" x14ac:dyDescent="0.3">
      <c r="N342" s="126"/>
    </row>
    <row r="343" spans="2:29" x14ac:dyDescent="0.3">
      <c r="N343" s="126"/>
    </row>
    <row r="344" spans="2:29" x14ac:dyDescent="0.3">
      <c r="N344" s="126"/>
    </row>
    <row r="345" spans="2:29" x14ac:dyDescent="0.3">
      <c r="N345" s="126"/>
    </row>
    <row r="346" spans="2:29" x14ac:dyDescent="0.3">
      <c r="N346" s="126"/>
    </row>
    <row r="347" spans="2:29" x14ac:dyDescent="0.3">
      <c r="N347" s="126"/>
    </row>
    <row r="348" spans="2:29" x14ac:dyDescent="0.3">
      <c r="N348" s="126"/>
    </row>
    <row r="349" spans="2:29" x14ac:dyDescent="0.3">
      <c r="N349" s="126"/>
    </row>
    <row r="350" spans="2:29" x14ac:dyDescent="0.3">
      <c r="N350" s="126"/>
    </row>
    <row r="351" spans="2:29" x14ac:dyDescent="0.3">
      <c r="N351" s="126"/>
    </row>
    <row r="352" spans="2:29" x14ac:dyDescent="0.3">
      <c r="B352" s="82">
        <v>2013</v>
      </c>
      <c r="C352" s="82">
        <v>2014</v>
      </c>
      <c r="D352" s="82">
        <v>2015</v>
      </c>
      <c r="E352" s="82">
        <v>2016</v>
      </c>
      <c r="F352" s="82">
        <v>2017</v>
      </c>
      <c r="G352" s="83">
        <v>2018</v>
      </c>
      <c r="H352" s="95">
        <v>2019</v>
      </c>
      <c r="I352" s="83">
        <v>2020</v>
      </c>
      <c r="J352" s="84">
        <v>2021</v>
      </c>
      <c r="K352" s="84">
        <v>2022</v>
      </c>
      <c r="L352" s="84">
        <v>2023</v>
      </c>
      <c r="N352" s="126"/>
      <c r="Q352" s="82" t="s">
        <v>210</v>
      </c>
      <c r="R352" s="82" t="s">
        <v>211</v>
      </c>
      <c r="S352" s="82" t="s">
        <v>212</v>
      </c>
      <c r="T352" s="82" t="s">
        <v>213</v>
      </c>
      <c r="U352" s="84" t="s">
        <v>214</v>
      </c>
      <c r="V352" s="82" t="s">
        <v>215</v>
      </c>
      <c r="W352" s="82" t="s">
        <v>216</v>
      </c>
      <c r="X352" s="82" t="s">
        <v>217</v>
      </c>
      <c r="Y352" s="82" t="s">
        <v>218</v>
      </c>
      <c r="Z352" s="82" t="s">
        <v>220</v>
      </c>
      <c r="AA352" s="82" t="s">
        <v>221</v>
      </c>
      <c r="AB352" s="82" t="s">
        <v>222</v>
      </c>
      <c r="AC352" s="87" t="s">
        <v>234</v>
      </c>
    </row>
    <row r="353" spans="1:29" ht="30.75" x14ac:dyDescent="0.3">
      <c r="A353" s="92" t="s">
        <v>29</v>
      </c>
      <c r="B353" s="76">
        <v>92953850.640000001</v>
      </c>
      <c r="C353" s="76">
        <v>113248939.92</v>
      </c>
      <c r="D353" s="76">
        <v>117035967.89</v>
      </c>
      <c r="E353" s="76">
        <v>117288462.02</v>
      </c>
      <c r="F353" s="76">
        <v>124357977.13999999</v>
      </c>
      <c r="G353" s="96">
        <v>138853332.05000001</v>
      </c>
      <c r="H353" s="96">
        <v>142079642.65000001</v>
      </c>
      <c r="I353" s="97">
        <v>103557880.78</v>
      </c>
      <c r="J353" s="96">
        <v>148951399.66000003</v>
      </c>
      <c r="K353" s="89">
        <v>200377390.14000002</v>
      </c>
      <c r="L353" s="91">
        <f>AC353</f>
        <v>42076938.350000001</v>
      </c>
      <c r="N353" s="127"/>
      <c r="O353" s="124"/>
      <c r="P353" s="92" t="s">
        <v>29</v>
      </c>
      <c r="Q353" s="76">
        <v>11569852.16</v>
      </c>
      <c r="R353" s="76">
        <v>13857642.550000001</v>
      </c>
      <c r="S353" s="76">
        <v>16649443.640000001</v>
      </c>
      <c r="T353" s="76"/>
      <c r="U353" s="77"/>
      <c r="V353" s="76"/>
      <c r="W353" s="76"/>
      <c r="X353" s="76"/>
      <c r="Y353" s="89"/>
      <c r="Z353" s="89"/>
      <c r="AA353" s="89"/>
      <c r="AB353" s="89"/>
      <c r="AC353" s="74">
        <f>SUM(Q353:AB353)</f>
        <v>42076938.350000001</v>
      </c>
    </row>
    <row r="354" spans="1:29" x14ac:dyDescent="0.3">
      <c r="N354" s="126"/>
    </row>
    <row r="355" spans="1:29" x14ac:dyDescent="0.3">
      <c r="N355" s="126"/>
    </row>
    <row r="356" spans="1:29" x14ac:dyDescent="0.3">
      <c r="N356" s="126"/>
    </row>
    <row r="357" spans="1:29" x14ac:dyDescent="0.3">
      <c r="N357" s="126"/>
    </row>
    <row r="358" spans="1:29" x14ac:dyDescent="0.3">
      <c r="N358" s="126"/>
    </row>
    <row r="359" spans="1:29" x14ac:dyDescent="0.3">
      <c r="N359" s="126"/>
    </row>
    <row r="360" spans="1:29" x14ac:dyDescent="0.3">
      <c r="N360" s="126"/>
    </row>
    <row r="361" spans="1:29" x14ac:dyDescent="0.3">
      <c r="N361" s="126"/>
    </row>
    <row r="362" spans="1:29" x14ac:dyDescent="0.3">
      <c r="N362" s="126"/>
    </row>
    <row r="363" spans="1:29" x14ac:dyDescent="0.3">
      <c r="N363" s="126"/>
    </row>
    <row r="364" spans="1:29" x14ac:dyDescent="0.3">
      <c r="N364" s="126"/>
    </row>
    <row r="365" spans="1:29" x14ac:dyDescent="0.3">
      <c r="N365" s="126"/>
    </row>
    <row r="366" spans="1:29" x14ac:dyDescent="0.3">
      <c r="N366" s="126"/>
    </row>
    <row r="367" spans="1:29" x14ac:dyDescent="0.3">
      <c r="N367" s="126"/>
    </row>
    <row r="368" spans="1:29" x14ac:dyDescent="0.3">
      <c r="N368" s="126"/>
    </row>
    <row r="369" spans="1:29" x14ac:dyDescent="0.3">
      <c r="N369" s="126"/>
    </row>
    <row r="370" spans="1:29" x14ac:dyDescent="0.3">
      <c r="N370" s="126"/>
    </row>
    <row r="371" spans="1:29" x14ac:dyDescent="0.3">
      <c r="B371" s="82">
        <v>2013</v>
      </c>
      <c r="C371" s="82">
        <v>2014</v>
      </c>
      <c r="D371" s="82">
        <v>2015</v>
      </c>
      <c r="E371" s="82">
        <v>2016</v>
      </c>
      <c r="F371" s="82">
        <v>2017</v>
      </c>
      <c r="G371" s="83">
        <v>2018</v>
      </c>
      <c r="H371" s="95">
        <v>2019</v>
      </c>
      <c r="I371" s="83">
        <v>2020</v>
      </c>
      <c r="J371" s="84">
        <v>2021</v>
      </c>
      <c r="K371" s="84">
        <v>2022</v>
      </c>
      <c r="L371" s="84">
        <v>2023</v>
      </c>
      <c r="N371" s="126"/>
      <c r="Q371" s="84" t="s">
        <v>210</v>
      </c>
      <c r="R371" s="84" t="s">
        <v>211</v>
      </c>
      <c r="S371" s="84" t="s">
        <v>212</v>
      </c>
      <c r="T371" s="84" t="s">
        <v>213</v>
      </c>
      <c r="U371" s="84" t="s">
        <v>214</v>
      </c>
      <c r="V371" s="84" t="s">
        <v>215</v>
      </c>
      <c r="W371" s="84" t="s">
        <v>216</v>
      </c>
      <c r="X371" s="84" t="s">
        <v>217</v>
      </c>
      <c r="Y371" s="84" t="s">
        <v>218</v>
      </c>
      <c r="Z371" s="84" t="s">
        <v>220</v>
      </c>
      <c r="AA371" s="84" t="s">
        <v>221</v>
      </c>
      <c r="AB371" s="84" t="s">
        <v>222</v>
      </c>
      <c r="AC371" s="87" t="s">
        <v>234</v>
      </c>
    </row>
    <row r="372" spans="1:29" ht="30.75" customHeight="1" x14ac:dyDescent="0.3">
      <c r="A372" s="92" t="s">
        <v>30</v>
      </c>
      <c r="B372" s="76">
        <v>13181003.039999999</v>
      </c>
      <c r="C372" s="76">
        <v>13242277.75</v>
      </c>
      <c r="D372" s="76">
        <v>11480326.689999999</v>
      </c>
      <c r="E372" s="76">
        <v>13202883.74</v>
      </c>
      <c r="F372" s="76">
        <v>21630615.450000003</v>
      </c>
      <c r="G372" s="96">
        <v>10678500.960000001</v>
      </c>
      <c r="H372" s="96">
        <v>11033952.529999999</v>
      </c>
      <c r="I372" s="97">
        <v>10414430.82</v>
      </c>
      <c r="J372" s="96">
        <v>12451407.359999998</v>
      </c>
      <c r="K372" s="89">
        <v>27097639.91</v>
      </c>
      <c r="L372" s="91">
        <f>AC372</f>
        <v>4668477.01</v>
      </c>
      <c r="N372" s="127"/>
      <c r="O372" s="124"/>
      <c r="P372" s="92" t="s">
        <v>30</v>
      </c>
      <c r="Q372" s="76">
        <v>261626.4</v>
      </c>
      <c r="R372" s="76">
        <v>287213.40000000002</v>
      </c>
      <c r="S372" s="76">
        <v>4119637.21</v>
      </c>
      <c r="T372" s="76"/>
      <c r="U372" s="76"/>
      <c r="V372" s="76"/>
      <c r="W372" s="76"/>
      <c r="X372" s="76"/>
      <c r="Y372" s="89"/>
      <c r="Z372" s="89"/>
      <c r="AA372" s="89"/>
      <c r="AB372" s="89"/>
      <c r="AC372" s="74">
        <f>SUM(Q372:AB373 )</f>
        <v>4668477.01</v>
      </c>
    </row>
    <row r="373" spans="1:29" x14ac:dyDescent="0.3">
      <c r="B373" s="103"/>
      <c r="C373" s="103"/>
      <c r="D373" s="103"/>
      <c r="E373" s="103"/>
      <c r="F373" s="103"/>
      <c r="G373" s="103"/>
      <c r="H373" s="103"/>
      <c r="I373" s="104"/>
      <c r="J373" s="103"/>
      <c r="K373" s="103"/>
      <c r="N373" s="126"/>
      <c r="Q373" s="103"/>
      <c r="R373" s="103"/>
      <c r="S373" s="103"/>
      <c r="T373" s="103"/>
      <c r="U373" s="103"/>
      <c r="V373" s="103"/>
      <c r="W373" s="103"/>
      <c r="X373" s="103"/>
      <c r="Y373" s="103"/>
    </row>
    <row r="374" spans="1:29" x14ac:dyDescent="0.3">
      <c r="B374" s="103"/>
      <c r="C374" s="103"/>
      <c r="D374" s="103"/>
      <c r="E374" s="103"/>
      <c r="F374" s="103"/>
      <c r="G374" s="103"/>
      <c r="H374" s="103"/>
      <c r="I374" s="104"/>
      <c r="J374" s="103"/>
      <c r="K374" s="103"/>
      <c r="N374" s="126"/>
      <c r="Q374" s="103"/>
      <c r="R374" s="103"/>
      <c r="S374" s="103"/>
      <c r="T374" s="103"/>
      <c r="U374" s="103"/>
      <c r="V374" s="103"/>
      <c r="W374" s="103"/>
      <c r="X374" s="103"/>
      <c r="Y374" s="103"/>
    </row>
    <row r="375" spans="1:29" x14ac:dyDescent="0.3">
      <c r="B375" s="103"/>
      <c r="C375" s="103"/>
      <c r="D375" s="103"/>
      <c r="E375" s="103"/>
      <c r="F375" s="103"/>
      <c r="G375" s="103"/>
      <c r="H375" s="103"/>
      <c r="I375" s="104"/>
      <c r="J375" s="103"/>
      <c r="K375" s="103"/>
      <c r="N375" s="126"/>
      <c r="Q375" s="103"/>
      <c r="R375" s="103"/>
      <c r="S375" s="103"/>
      <c r="T375" s="103"/>
      <c r="U375" s="103"/>
      <c r="V375" s="103"/>
      <c r="W375" s="103"/>
      <c r="X375" s="103"/>
      <c r="Y375" s="103"/>
    </row>
    <row r="376" spans="1:29" x14ac:dyDescent="0.3">
      <c r="B376" s="103"/>
      <c r="C376" s="103"/>
      <c r="D376" s="103"/>
      <c r="E376" s="103"/>
      <c r="F376" s="103"/>
      <c r="G376" s="103"/>
      <c r="H376" s="103"/>
      <c r="I376" s="104"/>
      <c r="J376" s="103"/>
      <c r="K376" s="103"/>
      <c r="N376" s="126"/>
      <c r="Q376" s="103"/>
      <c r="R376" s="103"/>
      <c r="S376" s="103"/>
      <c r="T376" s="103"/>
      <c r="U376" s="103"/>
      <c r="V376" s="103"/>
      <c r="W376" s="103"/>
      <c r="X376" s="103"/>
      <c r="Y376" s="103"/>
    </row>
    <row r="377" spans="1:29" x14ac:dyDescent="0.3">
      <c r="B377" s="103"/>
      <c r="C377" s="103"/>
      <c r="D377" s="103"/>
      <c r="E377" s="103"/>
      <c r="F377" s="103"/>
      <c r="G377" s="103"/>
      <c r="H377" s="103"/>
      <c r="I377" s="104"/>
      <c r="J377" s="103"/>
      <c r="K377" s="103"/>
      <c r="N377" s="126"/>
      <c r="Q377" s="103"/>
      <c r="R377" s="103"/>
      <c r="S377" s="103"/>
      <c r="T377" s="103"/>
      <c r="U377" s="103"/>
      <c r="V377" s="103"/>
      <c r="W377" s="103"/>
      <c r="X377" s="103"/>
      <c r="Y377" s="103"/>
    </row>
    <row r="378" spans="1:29" x14ac:dyDescent="0.3">
      <c r="B378" s="103"/>
      <c r="C378" s="103"/>
      <c r="D378" s="103"/>
      <c r="E378" s="103"/>
      <c r="F378" s="103"/>
      <c r="G378" s="103"/>
      <c r="H378" s="103"/>
      <c r="I378" s="104"/>
      <c r="J378" s="103"/>
      <c r="K378" s="103"/>
      <c r="N378" s="126"/>
      <c r="Q378" s="103"/>
      <c r="R378" s="103"/>
      <c r="S378" s="103"/>
      <c r="T378" s="103"/>
      <c r="U378" s="103"/>
      <c r="V378" s="103"/>
      <c r="W378" s="103"/>
      <c r="X378" s="103"/>
      <c r="Y378" s="103"/>
    </row>
    <row r="379" spans="1:29" x14ac:dyDescent="0.3">
      <c r="B379" s="103"/>
      <c r="C379" s="103"/>
      <c r="D379" s="103"/>
      <c r="E379" s="103"/>
      <c r="F379" s="103"/>
      <c r="G379" s="103"/>
      <c r="H379" s="103"/>
      <c r="I379" s="104"/>
      <c r="J379" s="103"/>
      <c r="K379" s="103"/>
      <c r="N379" s="126"/>
      <c r="Q379" s="103"/>
      <c r="R379" s="103"/>
      <c r="S379" s="103"/>
      <c r="T379" s="103"/>
      <c r="U379" s="103"/>
      <c r="V379" s="103"/>
      <c r="W379" s="103"/>
      <c r="X379" s="103"/>
      <c r="Y379" s="103"/>
    </row>
    <row r="380" spans="1:29" x14ac:dyDescent="0.3">
      <c r="B380" s="103"/>
      <c r="C380" s="103"/>
      <c r="D380" s="103"/>
      <c r="E380" s="103"/>
      <c r="F380" s="103"/>
      <c r="G380" s="103"/>
      <c r="H380" s="103"/>
      <c r="I380" s="104"/>
      <c r="J380" s="103"/>
      <c r="K380" s="103"/>
      <c r="N380" s="126"/>
      <c r="Q380" s="103"/>
      <c r="R380" s="103"/>
      <c r="S380" s="103"/>
      <c r="T380" s="103"/>
      <c r="U380" s="103"/>
      <c r="V380" s="103"/>
      <c r="W380" s="103"/>
      <c r="X380" s="103"/>
      <c r="Y380" s="103"/>
    </row>
    <row r="381" spans="1:29" x14ac:dyDescent="0.3">
      <c r="B381" s="103"/>
      <c r="C381" s="103"/>
      <c r="D381" s="103"/>
      <c r="E381" s="103"/>
      <c r="F381" s="103"/>
      <c r="G381" s="103"/>
      <c r="H381" s="103"/>
      <c r="I381" s="104"/>
      <c r="J381" s="103"/>
      <c r="K381" s="103"/>
      <c r="N381" s="126"/>
      <c r="Q381" s="103"/>
      <c r="R381" s="103"/>
      <c r="S381" s="103"/>
      <c r="T381" s="103"/>
      <c r="U381" s="103"/>
      <c r="V381" s="103"/>
      <c r="W381" s="103"/>
      <c r="X381" s="103"/>
      <c r="Y381" s="103"/>
    </row>
    <row r="382" spans="1:29" x14ac:dyDescent="0.3">
      <c r="B382" s="103"/>
      <c r="C382" s="103"/>
      <c r="D382" s="103"/>
      <c r="E382" s="103"/>
      <c r="F382" s="103"/>
      <c r="G382" s="103"/>
      <c r="H382" s="103"/>
      <c r="I382" s="104"/>
      <c r="J382" s="103"/>
      <c r="K382" s="103"/>
      <c r="N382" s="126"/>
      <c r="Q382" s="103"/>
      <c r="R382" s="103"/>
      <c r="S382" s="103"/>
      <c r="T382" s="103"/>
      <c r="U382" s="103"/>
      <c r="V382" s="103"/>
      <c r="W382" s="103"/>
      <c r="X382" s="103"/>
      <c r="Y382" s="103"/>
    </row>
    <row r="383" spans="1:29" x14ac:dyDescent="0.3">
      <c r="B383" s="103"/>
      <c r="C383" s="103"/>
      <c r="D383" s="103"/>
      <c r="E383" s="103"/>
      <c r="F383" s="103"/>
      <c r="G383" s="103"/>
      <c r="H383" s="103"/>
      <c r="I383" s="104"/>
      <c r="J383" s="103"/>
      <c r="K383" s="103"/>
      <c r="N383" s="126"/>
      <c r="Q383" s="103"/>
      <c r="R383" s="103"/>
      <c r="S383" s="103"/>
      <c r="T383" s="103"/>
      <c r="U383" s="103"/>
      <c r="V383" s="103"/>
      <c r="W383" s="103"/>
      <c r="X383" s="103"/>
      <c r="Y383" s="103"/>
    </row>
    <row r="384" spans="1:29" x14ac:dyDescent="0.3">
      <c r="B384" s="103"/>
      <c r="C384" s="103"/>
      <c r="D384" s="103"/>
      <c r="E384" s="103"/>
      <c r="F384" s="103"/>
      <c r="G384" s="103"/>
      <c r="H384" s="103"/>
      <c r="I384" s="104"/>
      <c r="J384" s="103"/>
      <c r="K384" s="103"/>
      <c r="N384" s="126"/>
      <c r="Q384" s="103"/>
      <c r="R384" s="103"/>
      <c r="S384" s="103"/>
      <c r="T384" s="103"/>
      <c r="U384" s="103"/>
      <c r="V384" s="103"/>
      <c r="W384" s="103"/>
      <c r="X384" s="103"/>
      <c r="Y384" s="103"/>
    </row>
    <row r="385" spans="1:29" x14ac:dyDescent="0.3">
      <c r="B385" s="103"/>
      <c r="C385" s="103"/>
      <c r="D385" s="103"/>
      <c r="E385" s="103"/>
      <c r="F385" s="103"/>
      <c r="G385" s="103"/>
      <c r="H385" s="103"/>
      <c r="I385" s="104"/>
      <c r="J385" s="103"/>
      <c r="K385" s="103"/>
      <c r="N385" s="126"/>
      <c r="Q385" s="103"/>
      <c r="R385" s="103"/>
      <c r="S385" s="103"/>
      <c r="T385" s="103"/>
      <c r="U385" s="103"/>
      <c r="V385" s="103"/>
      <c r="W385" s="103"/>
      <c r="X385" s="103"/>
      <c r="Y385" s="103"/>
    </row>
    <row r="386" spans="1:29" x14ac:dyDescent="0.3">
      <c r="B386" s="103"/>
      <c r="C386" s="103"/>
      <c r="D386" s="103"/>
      <c r="E386" s="103"/>
      <c r="F386" s="103"/>
      <c r="G386" s="103"/>
      <c r="H386" s="103"/>
      <c r="I386" s="104"/>
      <c r="J386" s="103"/>
      <c r="K386" s="103"/>
      <c r="N386" s="126"/>
      <c r="Q386" s="103"/>
      <c r="R386" s="103"/>
      <c r="S386" s="103"/>
      <c r="T386" s="103"/>
      <c r="U386" s="103"/>
      <c r="V386" s="103"/>
      <c r="W386" s="103"/>
      <c r="X386" s="103"/>
      <c r="Y386" s="103"/>
    </row>
    <row r="387" spans="1:29" x14ac:dyDescent="0.3">
      <c r="B387" s="103"/>
      <c r="C387" s="103"/>
      <c r="D387" s="103"/>
      <c r="E387" s="103"/>
      <c r="F387" s="103"/>
      <c r="G387" s="103"/>
      <c r="H387" s="103"/>
      <c r="I387" s="104"/>
      <c r="J387" s="103"/>
      <c r="K387" s="103"/>
      <c r="N387" s="126"/>
      <c r="Q387" s="103"/>
      <c r="R387" s="103"/>
      <c r="S387" s="103"/>
      <c r="T387" s="103"/>
      <c r="U387" s="103"/>
      <c r="V387" s="103"/>
      <c r="W387" s="103"/>
      <c r="X387" s="103"/>
      <c r="Y387" s="103"/>
    </row>
    <row r="388" spans="1:29" x14ac:dyDescent="0.3">
      <c r="B388" s="103"/>
      <c r="C388" s="103"/>
      <c r="D388" s="103"/>
      <c r="E388" s="103"/>
      <c r="F388" s="103"/>
      <c r="G388" s="103"/>
      <c r="H388" s="103"/>
      <c r="I388" s="104"/>
      <c r="J388" s="103"/>
      <c r="K388" s="103"/>
      <c r="N388" s="126"/>
      <c r="Q388" s="103"/>
      <c r="R388" s="103"/>
      <c r="S388" s="103"/>
      <c r="T388" s="103"/>
      <c r="U388" s="103"/>
      <c r="V388" s="103"/>
      <c r="W388" s="103"/>
      <c r="X388" s="103"/>
      <c r="Y388" s="103"/>
    </row>
    <row r="389" spans="1:29" x14ac:dyDescent="0.3">
      <c r="B389" s="103"/>
      <c r="C389" s="103"/>
      <c r="D389" s="103"/>
      <c r="E389" s="103"/>
      <c r="F389" s="103"/>
      <c r="G389" s="103"/>
      <c r="H389" s="103"/>
      <c r="I389" s="104"/>
      <c r="J389" s="103"/>
      <c r="K389" s="103"/>
      <c r="N389" s="126"/>
      <c r="Q389" s="103"/>
      <c r="R389" s="103"/>
      <c r="S389" s="103"/>
      <c r="T389" s="103"/>
      <c r="U389" s="103"/>
      <c r="V389" s="103"/>
      <c r="W389" s="103"/>
      <c r="X389" s="103"/>
      <c r="Y389" s="103"/>
    </row>
    <row r="390" spans="1:29" x14ac:dyDescent="0.3">
      <c r="B390" s="103"/>
      <c r="C390" s="103"/>
      <c r="D390" s="103"/>
      <c r="E390" s="103"/>
      <c r="F390" s="103"/>
      <c r="G390" s="103"/>
      <c r="H390" s="103"/>
      <c r="I390" s="104"/>
      <c r="J390" s="103"/>
      <c r="K390" s="103"/>
      <c r="N390" s="126"/>
      <c r="Q390" s="103"/>
      <c r="R390" s="103"/>
      <c r="S390" s="103"/>
      <c r="T390" s="103"/>
      <c r="U390" s="103"/>
      <c r="V390" s="103"/>
      <c r="W390" s="103"/>
      <c r="X390" s="103"/>
      <c r="Y390" s="103"/>
    </row>
    <row r="391" spans="1:29" x14ac:dyDescent="0.3">
      <c r="B391" s="103"/>
      <c r="C391" s="103"/>
      <c r="D391" s="103"/>
      <c r="E391" s="103"/>
      <c r="F391" s="103"/>
      <c r="G391" s="103"/>
      <c r="H391" s="103"/>
      <c r="I391" s="104"/>
      <c r="J391" s="103"/>
      <c r="K391" s="103"/>
      <c r="N391" s="126"/>
      <c r="Q391" s="103"/>
      <c r="R391" s="103"/>
      <c r="S391" s="103"/>
      <c r="T391" s="103"/>
      <c r="U391" s="103"/>
      <c r="V391" s="103"/>
      <c r="W391" s="103"/>
      <c r="X391" s="103"/>
      <c r="Y391" s="103"/>
    </row>
    <row r="392" spans="1:29" x14ac:dyDescent="0.3">
      <c r="B392" s="82">
        <v>2013</v>
      </c>
      <c r="C392" s="82">
        <v>2014</v>
      </c>
      <c r="D392" s="82">
        <v>2015</v>
      </c>
      <c r="E392" s="82">
        <v>2016</v>
      </c>
      <c r="F392" s="82">
        <v>2017</v>
      </c>
      <c r="G392" s="83">
        <v>2018</v>
      </c>
      <c r="H392" s="95">
        <v>2019</v>
      </c>
      <c r="I392" s="83">
        <v>2020</v>
      </c>
      <c r="J392" s="84">
        <v>2021</v>
      </c>
      <c r="K392" s="84">
        <v>2022</v>
      </c>
      <c r="L392" s="84">
        <v>2023</v>
      </c>
      <c r="N392" s="126"/>
      <c r="Q392" s="82" t="s">
        <v>210</v>
      </c>
      <c r="R392" s="82" t="s">
        <v>211</v>
      </c>
      <c r="S392" s="82" t="s">
        <v>212</v>
      </c>
      <c r="T392" s="82" t="s">
        <v>213</v>
      </c>
      <c r="U392" s="82" t="s">
        <v>214</v>
      </c>
      <c r="V392" s="82" t="s">
        <v>215</v>
      </c>
      <c r="W392" s="82" t="s">
        <v>216</v>
      </c>
      <c r="X392" s="82" t="s">
        <v>217</v>
      </c>
      <c r="Y392" s="82" t="s">
        <v>218</v>
      </c>
      <c r="Z392" s="82" t="s">
        <v>220</v>
      </c>
      <c r="AA392" s="82" t="s">
        <v>221</v>
      </c>
      <c r="AB392" s="82" t="s">
        <v>222</v>
      </c>
      <c r="AC392" s="87" t="s">
        <v>234</v>
      </c>
    </row>
    <row r="393" spans="1:29" ht="30.75" customHeight="1" x14ac:dyDescent="0.3">
      <c r="A393" s="92" t="s">
        <v>31</v>
      </c>
      <c r="B393" s="76">
        <v>3202770.35</v>
      </c>
      <c r="C393" s="76">
        <v>4399356.29</v>
      </c>
      <c r="D393" s="76">
        <v>3966054.21</v>
      </c>
      <c r="E393" s="76">
        <v>3450807.28</v>
      </c>
      <c r="F393" s="76">
        <v>2259154.2399999998</v>
      </c>
      <c r="G393" s="96">
        <v>2947781.6500000004</v>
      </c>
      <c r="H393" s="96">
        <v>2049526.51</v>
      </c>
      <c r="I393" s="97">
        <v>1288607.33</v>
      </c>
      <c r="J393" s="96">
        <v>986507.82000000007</v>
      </c>
      <c r="K393" s="89">
        <v>1226052.8400000001</v>
      </c>
      <c r="L393" s="91">
        <f>AC393</f>
        <v>479465.65</v>
      </c>
      <c r="N393" s="127"/>
      <c r="O393" s="124"/>
      <c r="P393" s="92" t="s">
        <v>31</v>
      </c>
      <c r="Q393" s="76">
        <v>179410.04</v>
      </c>
      <c r="R393" s="76">
        <v>128641.61</v>
      </c>
      <c r="S393" s="76">
        <v>171414</v>
      </c>
      <c r="T393" s="76"/>
      <c r="U393" s="76"/>
      <c r="V393" s="76"/>
      <c r="W393" s="76"/>
      <c r="X393" s="76"/>
      <c r="Y393" s="89"/>
      <c r="Z393" s="89"/>
      <c r="AA393" s="89"/>
      <c r="AB393" s="89"/>
      <c r="AC393" s="74">
        <f>SUM(Q393:AB393 )</f>
        <v>479465.65</v>
      </c>
    </row>
    <row r="394" spans="1:29" x14ac:dyDescent="0.3">
      <c r="N394" s="126"/>
    </row>
    <row r="395" spans="1:29" x14ac:dyDescent="0.3">
      <c r="N395" s="126"/>
    </row>
    <row r="396" spans="1:29" x14ac:dyDescent="0.3">
      <c r="N396" s="126"/>
    </row>
    <row r="397" spans="1:29" x14ac:dyDescent="0.3">
      <c r="N397" s="126"/>
    </row>
    <row r="398" spans="1:29" x14ac:dyDescent="0.3">
      <c r="N398" s="126"/>
    </row>
    <row r="399" spans="1:29" x14ac:dyDescent="0.3">
      <c r="N399" s="126"/>
    </row>
    <row r="400" spans="1:29" x14ac:dyDescent="0.3">
      <c r="N400" s="126"/>
    </row>
    <row r="401" spans="1:29" x14ac:dyDescent="0.3">
      <c r="N401" s="126"/>
    </row>
    <row r="402" spans="1:29" x14ac:dyDescent="0.3">
      <c r="N402" s="126"/>
    </row>
    <row r="403" spans="1:29" x14ac:dyDescent="0.3">
      <c r="N403" s="126"/>
    </row>
    <row r="404" spans="1:29" x14ac:dyDescent="0.3">
      <c r="N404" s="126"/>
    </row>
    <row r="405" spans="1:29" x14ac:dyDescent="0.3">
      <c r="N405" s="126"/>
    </row>
    <row r="406" spans="1:29" x14ac:dyDescent="0.3">
      <c r="N406" s="126"/>
    </row>
    <row r="407" spans="1:29" x14ac:dyDescent="0.3">
      <c r="N407" s="126"/>
    </row>
    <row r="408" spans="1:29" x14ac:dyDescent="0.3">
      <c r="N408" s="126"/>
    </row>
    <row r="409" spans="1:29" x14ac:dyDescent="0.3">
      <c r="N409" s="126"/>
    </row>
    <row r="410" spans="1:29" x14ac:dyDescent="0.3">
      <c r="N410" s="126"/>
    </row>
    <row r="411" spans="1:29" x14ac:dyDescent="0.3">
      <c r="N411" s="126"/>
    </row>
    <row r="412" spans="1:29" x14ac:dyDescent="0.3">
      <c r="B412" s="82">
        <v>2013</v>
      </c>
      <c r="C412" s="82">
        <v>2014</v>
      </c>
      <c r="D412" s="82">
        <v>2015</v>
      </c>
      <c r="E412" s="82">
        <v>2016</v>
      </c>
      <c r="F412" s="82">
        <v>2017</v>
      </c>
      <c r="G412" s="83">
        <v>2018</v>
      </c>
      <c r="H412" s="95">
        <v>2019</v>
      </c>
      <c r="I412" s="83">
        <v>2020</v>
      </c>
      <c r="J412" s="84">
        <v>2021</v>
      </c>
      <c r="K412" s="84">
        <v>2022</v>
      </c>
      <c r="L412" s="84">
        <v>2023</v>
      </c>
      <c r="N412" s="126"/>
      <c r="Q412" s="82" t="s">
        <v>210</v>
      </c>
      <c r="R412" s="82" t="s">
        <v>211</v>
      </c>
      <c r="S412" s="82" t="s">
        <v>212</v>
      </c>
      <c r="T412" s="82" t="s">
        <v>213</v>
      </c>
      <c r="U412" s="82" t="s">
        <v>214</v>
      </c>
      <c r="V412" s="82" t="s">
        <v>215</v>
      </c>
      <c r="W412" s="82" t="s">
        <v>216</v>
      </c>
      <c r="X412" s="82" t="s">
        <v>217</v>
      </c>
      <c r="Y412" s="82" t="s">
        <v>218</v>
      </c>
      <c r="Z412" s="82" t="s">
        <v>220</v>
      </c>
      <c r="AA412" s="82" t="s">
        <v>221</v>
      </c>
      <c r="AB412" s="82" t="s">
        <v>222</v>
      </c>
      <c r="AC412" s="87" t="s">
        <v>234</v>
      </c>
    </row>
    <row r="413" spans="1:29" ht="30.75" customHeight="1" x14ac:dyDescent="0.3">
      <c r="A413" s="92" t="s">
        <v>32</v>
      </c>
      <c r="B413" s="76">
        <v>8300257.9199999999</v>
      </c>
      <c r="C413" s="76">
        <v>11243974.539999999</v>
      </c>
      <c r="D413" s="76">
        <v>10280282.199999999</v>
      </c>
      <c r="E413" s="76">
        <v>12025323.16</v>
      </c>
      <c r="F413" s="76">
        <v>10031322.550000001</v>
      </c>
      <c r="G413" s="96">
        <v>11541072.49</v>
      </c>
      <c r="H413" s="96">
        <v>9330115.5600000005</v>
      </c>
      <c r="I413" s="97">
        <v>3154711.63</v>
      </c>
      <c r="J413" s="96">
        <v>4514546.2300000004</v>
      </c>
      <c r="K413" s="89">
        <v>18575357.050000001</v>
      </c>
      <c r="L413" s="91">
        <f>AC413</f>
        <v>5171560.3000000007</v>
      </c>
      <c r="N413" s="127"/>
      <c r="O413" s="124"/>
      <c r="P413" s="92" t="s">
        <v>32</v>
      </c>
      <c r="Q413" s="76">
        <v>604660.47999999998</v>
      </c>
      <c r="R413" s="76">
        <v>765621.66</v>
      </c>
      <c r="S413" s="76">
        <v>3801278.16</v>
      </c>
      <c r="T413" s="76"/>
      <c r="U413" s="76"/>
      <c r="V413" s="76"/>
      <c r="W413" s="76"/>
      <c r="X413" s="76"/>
      <c r="Y413" s="89"/>
      <c r="Z413" s="89"/>
      <c r="AA413" s="89"/>
      <c r="AB413" s="89"/>
      <c r="AC413" s="74">
        <f>SUM(Q413:AB414 )</f>
        <v>5171560.3000000007</v>
      </c>
    </row>
    <row r="414" spans="1:29" x14ac:dyDescent="0.3">
      <c r="N414" s="126"/>
    </row>
    <row r="415" spans="1:29" x14ac:dyDescent="0.3">
      <c r="N415" s="126"/>
    </row>
    <row r="416" spans="1:29" x14ac:dyDescent="0.3">
      <c r="N416" s="126"/>
    </row>
    <row r="417" spans="1:29" x14ac:dyDescent="0.3">
      <c r="N417" s="126"/>
    </row>
    <row r="418" spans="1:29" x14ac:dyDescent="0.3">
      <c r="N418" s="126"/>
    </row>
    <row r="419" spans="1:29" x14ac:dyDescent="0.3">
      <c r="N419" s="126"/>
    </row>
    <row r="420" spans="1:29" x14ac:dyDescent="0.3">
      <c r="N420" s="126"/>
    </row>
    <row r="421" spans="1:29" x14ac:dyDescent="0.3">
      <c r="N421" s="126"/>
    </row>
    <row r="422" spans="1:29" x14ac:dyDescent="0.3">
      <c r="N422" s="126"/>
    </row>
    <row r="423" spans="1:29" x14ac:dyDescent="0.3">
      <c r="N423" s="126"/>
    </row>
    <row r="424" spans="1:29" x14ac:dyDescent="0.3">
      <c r="N424" s="126"/>
    </row>
    <row r="425" spans="1:29" x14ac:dyDescent="0.3">
      <c r="N425" s="126"/>
    </row>
    <row r="426" spans="1:29" x14ac:dyDescent="0.3">
      <c r="N426" s="126"/>
    </row>
    <row r="427" spans="1:29" x14ac:dyDescent="0.3">
      <c r="N427" s="126"/>
    </row>
    <row r="428" spans="1:29" x14ac:dyDescent="0.3">
      <c r="N428" s="126"/>
    </row>
    <row r="429" spans="1:29" x14ac:dyDescent="0.3">
      <c r="N429" s="126"/>
    </row>
    <row r="430" spans="1:29" x14ac:dyDescent="0.3">
      <c r="N430" s="126"/>
    </row>
    <row r="431" spans="1:29" x14ac:dyDescent="0.3">
      <c r="B431" s="82">
        <v>2013</v>
      </c>
      <c r="C431" s="82">
        <v>2014</v>
      </c>
      <c r="D431" s="82">
        <v>2015</v>
      </c>
      <c r="E431" s="82">
        <v>2016</v>
      </c>
      <c r="F431" s="82">
        <v>2017</v>
      </c>
      <c r="G431" s="83">
        <v>2018</v>
      </c>
      <c r="H431" s="95">
        <v>2019</v>
      </c>
      <c r="I431" s="83">
        <v>2020</v>
      </c>
      <c r="J431" s="84">
        <v>2021</v>
      </c>
      <c r="K431" s="84">
        <v>2022</v>
      </c>
      <c r="L431" s="84">
        <v>2023</v>
      </c>
      <c r="N431" s="126"/>
      <c r="Q431" s="82" t="s">
        <v>210</v>
      </c>
      <c r="R431" s="82" t="s">
        <v>211</v>
      </c>
      <c r="S431" s="82" t="s">
        <v>212</v>
      </c>
      <c r="T431" s="82" t="s">
        <v>213</v>
      </c>
      <c r="U431" s="82" t="s">
        <v>214</v>
      </c>
      <c r="V431" s="82" t="s">
        <v>215</v>
      </c>
      <c r="W431" s="82" t="s">
        <v>216</v>
      </c>
      <c r="X431" s="82" t="s">
        <v>217</v>
      </c>
      <c r="Y431" s="82" t="s">
        <v>218</v>
      </c>
      <c r="Z431" s="82" t="s">
        <v>220</v>
      </c>
      <c r="AA431" s="82" t="s">
        <v>221</v>
      </c>
      <c r="AB431" s="82" t="s">
        <v>222</v>
      </c>
      <c r="AC431" s="87" t="s">
        <v>234</v>
      </c>
    </row>
    <row r="432" spans="1:29" ht="30.75" customHeight="1" x14ac:dyDescent="0.3">
      <c r="A432" s="92" t="s">
        <v>33</v>
      </c>
      <c r="B432" s="76">
        <v>3904829.01</v>
      </c>
      <c r="C432" s="76">
        <v>4967869.4000000004</v>
      </c>
      <c r="D432" s="76">
        <v>7419100.2800000003</v>
      </c>
      <c r="E432" s="76">
        <v>3799914.44</v>
      </c>
      <c r="F432" s="76">
        <v>7810878.5299999993</v>
      </c>
      <c r="G432" s="96">
        <v>11168457</v>
      </c>
      <c r="H432" s="96">
        <v>14542529.02</v>
      </c>
      <c r="I432" s="97">
        <v>8659443.129999999</v>
      </c>
      <c r="J432" s="96">
        <v>8422044</v>
      </c>
      <c r="K432" s="89">
        <v>7889506</v>
      </c>
      <c r="L432" s="91">
        <f>AC432</f>
        <v>2083004</v>
      </c>
      <c r="N432" s="127"/>
      <c r="O432" s="124"/>
      <c r="P432" s="92" t="s">
        <v>33</v>
      </c>
      <c r="Q432" s="76">
        <v>701407</v>
      </c>
      <c r="R432" s="76">
        <v>646048</v>
      </c>
      <c r="S432" s="76">
        <v>735549</v>
      </c>
      <c r="T432" s="76"/>
      <c r="U432" s="76"/>
      <c r="V432" s="76"/>
      <c r="W432" s="76"/>
      <c r="X432" s="76"/>
      <c r="Y432" s="89"/>
      <c r="Z432" s="89"/>
      <c r="AA432" s="89"/>
      <c r="AB432" s="89"/>
      <c r="AC432" s="74">
        <f>SUM(Q432:AB433 )</f>
        <v>2083004</v>
      </c>
    </row>
    <row r="433" spans="14:14" x14ac:dyDescent="0.3">
      <c r="N433" s="126"/>
    </row>
    <row r="434" spans="14:14" x14ac:dyDescent="0.3">
      <c r="N434" s="126"/>
    </row>
    <row r="435" spans="14:14" x14ac:dyDescent="0.3">
      <c r="N435" s="126"/>
    </row>
    <row r="436" spans="14:14" x14ac:dyDescent="0.3">
      <c r="N436" s="126"/>
    </row>
    <row r="437" spans="14:14" x14ac:dyDescent="0.3">
      <c r="N437" s="126"/>
    </row>
    <row r="438" spans="14:14" x14ac:dyDescent="0.3">
      <c r="N438" s="126"/>
    </row>
    <row r="439" spans="14:14" x14ac:dyDescent="0.3">
      <c r="N439" s="126"/>
    </row>
    <row r="440" spans="14:14" x14ac:dyDescent="0.3">
      <c r="N440" s="126"/>
    </row>
    <row r="441" spans="14:14" x14ac:dyDescent="0.3">
      <c r="N441" s="126"/>
    </row>
    <row r="442" spans="14:14" x14ac:dyDescent="0.3">
      <c r="N442" s="126"/>
    </row>
    <row r="443" spans="14:14" x14ac:dyDescent="0.3">
      <c r="N443" s="126"/>
    </row>
    <row r="444" spans="14:14" x14ac:dyDescent="0.3">
      <c r="N444" s="126"/>
    </row>
    <row r="445" spans="14:14" x14ac:dyDescent="0.3">
      <c r="N445" s="126"/>
    </row>
    <row r="446" spans="14:14" x14ac:dyDescent="0.3">
      <c r="N446" s="126"/>
    </row>
    <row r="447" spans="14:14" x14ac:dyDescent="0.3">
      <c r="N447" s="126"/>
    </row>
    <row r="448" spans="14:14" x14ac:dyDescent="0.3">
      <c r="N448" s="126"/>
    </row>
    <row r="449" spans="1:29" x14ac:dyDescent="0.3">
      <c r="N449" s="126"/>
    </row>
    <row r="450" spans="1:29" x14ac:dyDescent="0.3">
      <c r="B450" s="82">
        <v>2013</v>
      </c>
      <c r="C450" s="82">
        <v>2014</v>
      </c>
      <c r="D450" s="82">
        <v>2015</v>
      </c>
      <c r="E450" s="82">
        <v>2016</v>
      </c>
      <c r="F450" s="82">
        <v>2017</v>
      </c>
      <c r="G450" s="83">
        <v>2018</v>
      </c>
      <c r="H450" s="95">
        <v>2019</v>
      </c>
      <c r="I450" s="83">
        <v>2020</v>
      </c>
      <c r="J450" s="84">
        <v>2021</v>
      </c>
      <c r="K450" s="84">
        <v>2022</v>
      </c>
      <c r="L450" s="84">
        <v>2023</v>
      </c>
      <c r="N450" s="126"/>
      <c r="Q450" s="82" t="s">
        <v>210</v>
      </c>
      <c r="R450" s="82" t="s">
        <v>211</v>
      </c>
      <c r="S450" s="82" t="s">
        <v>212</v>
      </c>
      <c r="T450" s="82" t="s">
        <v>213</v>
      </c>
      <c r="U450" s="82" t="s">
        <v>214</v>
      </c>
      <c r="V450" s="82" t="s">
        <v>215</v>
      </c>
      <c r="W450" s="82" t="s">
        <v>216</v>
      </c>
      <c r="X450" s="82" t="s">
        <v>217</v>
      </c>
      <c r="Y450" s="82" t="s">
        <v>218</v>
      </c>
      <c r="Z450" s="82" t="s">
        <v>220</v>
      </c>
      <c r="AA450" s="82" t="s">
        <v>221</v>
      </c>
      <c r="AB450" s="82" t="s">
        <v>222</v>
      </c>
      <c r="AC450" s="87" t="s">
        <v>234</v>
      </c>
    </row>
    <row r="451" spans="1:29" ht="30.75" customHeight="1" x14ac:dyDescent="0.3">
      <c r="A451" s="92" t="s">
        <v>34</v>
      </c>
      <c r="B451" s="76">
        <v>1320186</v>
      </c>
      <c r="C451" s="76">
        <v>1358301</v>
      </c>
      <c r="D451" s="76">
        <v>1405209</v>
      </c>
      <c r="E451" s="76">
        <v>1614076.24</v>
      </c>
      <c r="F451" s="76">
        <v>1650752</v>
      </c>
      <c r="G451" s="96">
        <v>1593881</v>
      </c>
      <c r="H451" s="96">
        <v>1211820</v>
      </c>
      <c r="I451" s="97">
        <v>881260.8</v>
      </c>
      <c r="J451" s="96">
        <v>0</v>
      </c>
      <c r="K451" s="89">
        <v>0</v>
      </c>
      <c r="L451" s="91">
        <f>AC451</f>
        <v>55089924.269999996</v>
      </c>
      <c r="N451" s="127"/>
      <c r="O451" s="124"/>
      <c r="P451" s="92" t="s">
        <v>34</v>
      </c>
      <c r="Q451" s="76">
        <v>32192.16</v>
      </c>
      <c r="R451" s="76">
        <v>29101416.52</v>
      </c>
      <c r="S451" s="76">
        <v>25956315.59</v>
      </c>
      <c r="T451" s="76"/>
      <c r="U451" s="76"/>
      <c r="V451" s="76"/>
      <c r="W451" s="76"/>
      <c r="X451" s="76"/>
      <c r="Y451" s="89"/>
      <c r="Z451" s="89"/>
      <c r="AA451" s="89"/>
      <c r="AB451" s="89"/>
      <c r="AC451" s="74">
        <f>SUM(Q451:AB451)</f>
        <v>55089924.269999996</v>
      </c>
    </row>
    <row r="452" spans="1:29" x14ac:dyDescent="0.3">
      <c r="N452" s="126"/>
      <c r="AB452" t="s">
        <v>232</v>
      </c>
    </row>
    <row r="453" spans="1:29" x14ac:dyDescent="0.3">
      <c r="N453" s="126"/>
    </row>
    <row r="454" spans="1:29" x14ac:dyDescent="0.3">
      <c r="N454" s="126"/>
    </row>
    <row r="455" spans="1:29" x14ac:dyDescent="0.3">
      <c r="N455" s="126"/>
    </row>
    <row r="456" spans="1:29" x14ac:dyDescent="0.3">
      <c r="N456" s="126"/>
    </row>
    <row r="457" spans="1:29" x14ac:dyDescent="0.3">
      <c r="N457" s="126"/>
    </row>
    <row r="458" spans="1:29" x14ac:dyDescent="0.3">
      <c r="N458" s="126"/>
    </row>
    <row r="459" spans="1:29" x14ac:dyDescent="0.3">
      <c r="N459" s="126"/>
    </row>
    <row r="460" spans="1:29" x14ac:dyDescent="0.3">
      <c r="N460" s="126"/>
    </row>
    <row r="461" spans="1:29" x14ac:dyDescent="0.3">
      <c r="N461" s="126"/>
    </row>
    <row r="462" spans="1:29" x14ac:dyDescent="0.3">
      <c r="N462" s="126"/>
    </row>
    <row r="463" spans="1:29" x14ac:dyDescent="0.3">
      <c r="N463" s="126"/>
    </row>
    <row r="464" spans="1:29" x14ac:dyDescent="0.3">
      <c r="N464" s="126"/>
    </row>
    <row r="465" spans="1:29" x14ac:dyDescent="0.3">
      <c r="N465" s="126"/>
    </row>
    <row r="466" spans="1:29" x14ac:dyDescent="0.3">
      <c r="N466" s="126"/>
    </row>
    <row r="467" spans="1:29" x14ac:dyDescent="0.3">
      <c r="N467" s="126"/>
    </row>
    <row r="468" spans="1:29" x14ac:dyDescent="0.3">
      <c r="N468" s="126"/>
    </row>
    <row r="469" spans="1:29" x14ac:dyDescent="0.3">
      <c r="B469" s="82">
        <v>2013</v>
      </c>
      <c r="C469" s="82">
        <v>2014</v>
      </c>
      <c r="D469" s="82">
        <v>2015</v>
      </c>
      <c r="E469" s="82">
        <v>2016</v>
      </c>
      <c r="F469" s="82">
        <v>2017</v>
      </c>
      <c r="G469" s="83">
        <v>2018</v>
      </c>
      <c r="H469" s="95">
        <v>2019</v>
      </c>
      <c r="I469" s="83">
        <v>2020</v>
      </c>
      <c r="J469" s="84">
        <v>2021</v>
      </c>
      <c r="K469" s="84">
        <v>2022</v>
      </c>
      <c r="L469" s="84">
        <v>2023</v>
      </c>
      <c r="N469" s="126"/>
      <c r="Q469" s="82" t="s">
        <v>210</v>
      </c>
      <c r="R469" s="82" t="s">
        <v>211</v>
      </c>
      <c r="S469" s="82" t="s">
        <v>212</v>
      </c>
      <c r="T469" s="82" t="s">
        <v>213</v>
      </c>
      <c r="U469" s="82" t="s">
        <v>214</v>
      </c>
      <c r="V469" s="82" t="s">
        <v>215</v>
      </c>
      <c r="W469" s="82" t="s">
        <v>216</v>
      </c>
      <c r="X469" s="82" t="s">
        <v>217</v>
      </c>
      <c r="Y469" s="82" t="s">
        <v>218</v>
      </c>
      <c r="Z469" s="82" t="s">
        <v>220</v>
      </c>
      <c r="AA469" s="82" t="s">
        <v>221</v>
      </c>
      <c r="AB469" s="82" t="s">
        <v>222</v>
      </c>
      <c r="AC469" s="87" t="s">
        <v>234</v>
      </c>
    </row>
    <row r="470" spans="1:29" ht="30.75" customHeight="1" x14ac:dyDescent="0.3">
      <c r="A470" s="92" t="s">
        <v>35</v>
      </c>
      <c r="B470" s="76">
        <v>54993669.700000003</v>
      </c>
      <c r="C470" s="76">
        <v>60239244.920000002</v>
      </c>
      <c r="D470" s="76">
        <v>59010283.200000003</v>
      </c>
      <c r="E470" s="76">
        <v>61270295.390000001</v>
      </c>
      <c r="F470" s="76">
        <v>76493878.430000007</v>
      </c>
      <c r="G470" s="96">
        <v>84136218.289999992</v>
      </c>
      <c r="H470" s="96">
        <v>167270551.07000002</v>
      </c>
      <c r="I470" s="97">
        <v>205078341.77999997</v>
      </c>
      <c r="J470" s="96">
        <v>159011183.81999999</v>
      </c>
      <c r="K470" s="89">
        <v>167390672.60000002</v>
      </c>
      <c r="L470" s="91">
        <f>AC470</f>
        <v>0</v>
      </c>
      <c r="N470" s="127"/>
      <c r="O470" s="124"/>
      <c r="P470" s="92" t="s">
        <v>35</v>
      </c>
      <c r="Q470" s="76">
        <v>9526708.7899999991</v>
      </c>
      <c r="R470" s="76"/>
      <c r="S470" s="76">
        <v>-9526708.790000001</v>
      </c>
      <c r="T470" s="76"/>
      <c r="U470" s="76"/>
      <c r="V470" s="76"/>
      <c r="W470" s="76"/>
      <c r="X470" s="76"/>
      <c r="Y470" s="89"/>
      <c r="Z470" s="89"/>
      <c r="AA470" s="89"/>
      <c r="AB470" s="89"/>
      <c r="AC470" s="74">
        <f>SUM(Q470:AB470 )</f>
        <v>0</v>
      </c>
    </row>
    <row r="471" spans="1:29" x14ac:dyDescent="0.3">
      <c r="N471" s="126"/>
    </row>
    <row r="472" spans="1:29" x14ac:dyDescent="0.3">
      <c r="N472" s="126"/>
    </row>
    <row r="473" spans="1:29" x14ac:dyDescent="0.3">
      <c r="N473" s="126"/>
    </row>
    <row r="474" spans="1:29" x14ac:dyDescent="0.3">
      <c r="N474" s="126"/>
    </row>
    <row r="475" spans="1:29" x14ac:dyDescent="0.3">
      <c r="N475" s="126"/>
    </row>
    <row r="476" spans="1:29" x14ac:dyDescent="0.3">
      <c r="N476" s="126"/>
    </row>
    <row r="477" spans="1:29" x14ac:dyDescent="0.3">
      <c r="N477" s="126"/>
    </row>
    <row r="478" spans="1:29" x14ac:dyDescent="0.3">
      <c r="N478" s="126"/>
    </row>
    <row r="479" spans="1:29" x14ac:dyDescent="0.3">
      <c r="N479" s="126"/>
    </row>
    <row r="480" spans="1:29" x14ac:dyDescent="0.3">
      <c r="N480" s="126"/>
    </row>
    <row r="481" spans="1:29" x14ac:dyDescent="0.3">
      <c r="N481" s="126"/>
    </row>
    <row r="482" spans="1:29" x14ac:dyDescent="0.3">
      <c r="N482" s="126"/>
    </row>
    <row r="483" spans="1:29" x14ac:dyDescent="0.3">
      <c r="N483" s="126"/>
    </row>
    <row r="484" spans="1:29" x14ac:dyDescent="0.3">
      <c r="N484" s="126"/>
    </row>
    <row r="485" spans="1:29" x14ac:dyDescent="0.3">
      <c r="N485" s="126"/>
    </row>
    <row r="486" spans="1:29" x14ac:dyDescent="0.3">
      <c r="N486" s="126"/>
    </row>
    <row r="487" spans="1:29" x14ac:dyDescent="0.3">
      <c r="N487" s="126"/>
    </row>
    <row r="488" spans="1:29" x14ac:dyDescent="0.3">
      <c r="B488" s="82">
        <v>2013</v>
      </c>
      <c r="C488" s="82">
        <v>2014</v>
      </c>
      <c r="D488" s="82">
        <v>2015</v>
      </c>
      <c r="E488" s="82">
        <v>2016</v>
      </c>
      <c r="F488" s="82">
        <v>2017</v>
      </c>
      <c r="G488" s="83">
        <v>2018</v>
      </c>
      <c r="H488" s="95">
        <v>2019</v>
      </c>
      <c r="I488" s="83">
        <v>2020</v>
      </c>
      <c r="J488" s="84">
        <v>2021</v>
      </c>
      <c r="K488" s="84">
        <v>2022</v>
      </c>
      <c r="L488" s="84">
        <v>2023</v>
      </c>
      <c r="N488" s="126"/>
      <c r="Q488" s="82" t="s">
        <v>210</v>
      </c>
      <c r="R488" s="82" t="s">
        <v>211</v>
      </c>
      <c r="S488" s="82" t="s">
        <v>212</v>
      </c>
      <c r="T488" s="82" t="s">
        <v>213</v>
      </c>
      <c r="U488" s="82" t="s">
        <v>214</v>
      </c>
      <c r="V488" s="82" t="s">
        <v>215</v>
      </c>
      <c r="W488" s="82" t="s">
        <v>216</v>
      </c>
      <c r="X488" s="82" t="s">
        <v>217</v>
      </c>
      <c r="Y488" s="82" t="s">
        <v>218</v>
      </c>
      <c r="Z488" s="82" t="s">
        <v>220</v>
      </c>
      <c r="AA488" s="82" t="s">
        <v>221</v>
      </c>
      <c r="AB488" s="82" t="s">
        <v>222</v>
      </c>
      <c r="AC488" s="87" t="s">
        <v>234</v>
      </c>
    </row>
    <row r="489" spans="1:29" ht="30.75" customHeight="1" x14ac:dyDescent="0.3">
      <c r="A489" s="92" t="s">
        <v>36</v>
      </c>
      <c r="B489" s="76">
        <v>4662951.29</v>
      </c>
      <c r="C489" s="76">
        <v>11412629.039999999</v>
      </c>
      <c r="D489" s="76">
        <v>8890042.4199999999</v>
      </c>
      <c r="E489" s="76">
        <v>14766254.75</v>
      </c>
      <c r="F489" s="76">
        <v>1279903.5100000002</v>
      </c>
      <c r="G489" s="96">
        <v>1196910.6000000001</v>
      </c>
      <c r="H489" s="96">
        <v>2072189.57</v>
      </c>
      <c r="I489" s="97">
        <v>1906098.2</v>
      </c>
      <c r="J489" s="96">
        <v>5487015.6399999997</v>
      </c>
      <c r="K489" s="89">
        <v>6128613.6540000001</v>
      </c>
      <c r="L489" s="91">
        <f>AC489</f>
        <v>438285.27</v>
      </c>
      <c r="N489" s="127"/>
      <c r="O489" s="124"/>
      <c r="P489" s="92" t="s">
        <v>36</v>
      </c>
      <c r="Q489" s="76"/>
      <c r="R489" s="76">
        <v>372541.43</v>
      </c>
      <c r="S489" s="76">
        <v>65743.839999999997</v>
      </c>
      <c r="T489" s="76"/>
      <c r="U489" s="76"/>
      <c r="V489" s="76"/>
      <c r="W489" s="76"/>
      <c r="X489" s="76"/>
      <c r="Y489" s="89"/>
      <c r="Z489" s="89"/>
      <c r="AA489" s="89"/>
      <c r="AB489" s="89"/>
      <c r="AC489" s="74">
        <f>SUM(Q489:AB490 )</f>
        <v>438285.27</v>
      </c>
    </row>
    <row r="490" spans="1:29" x14ac:dyDescent="0.3">
      <c r="N490" s="126"/>
    </row>
    <row r="491" spans="1:29" x14ac:dyDescent="0.3">
      <c r="N491" s="126"/>
    </row>
    <row r="492" spans="1:29" x14ac:dyDescent="0.3">
      <c r="N492" s="126"/>
    </row>
    <row r="493" spans="1:29" x14ac:dyDescent="0.3">
      <c r="N493" s="126"/>
    </row>
    <row r="494" spans="1:29" x14ac:dyDescent="0.3">
      <c r="N494" s="126"/>
    </row>
    <row r="495" spans="1:29" x14ac:dyDescent="0.3">
      <c r="N495" s="126"/>
    </row>
    <row r="496" spans="1:29" x14ac:dyDescent="0.3">
      <c r="N496" s="126"/>
    </row>
    <row r="497" spans="1:29" x14ac:dyDescent="0.3">
      <c r="N497" s="126"/>
    </row>
    <row r="498" spans="1:29" x14ac:dyDescent="0.3">
      <c r="N498" s="126"/>
    </row>
    <row r="499" spans="1:29" x14ac:dyDescent="0.3">
      <c r="N499" s="126"/>
    </row>
    <row r="500" spans="1:29" x14ac:dyDescent="0.3">
      <c r="N500" s="126"/>
    </row>
    <row r="501" spans="1:29" x14ac:dyDescent="0.3">
      <c r="N501" s="126"/>
    </row>
    <row r="502" spans="1:29" x14ac:dyDescent="0.3">
      <c r="N502" s="126"/>
    </row>
    <row r="503" spans="1:29" x14ac:dyDescent="0.3">
      <c r="N503" s="126"/>
    </row>
    <row r="504" spans="1:29" x14ac:dyDescent="0.3">
      <c r="N504" s="126"/>
    </row>
    <row r="505" spans="1:29" x14ac:dyDescent="0.3">
      <c r="N505" s="126"/>
    </row>
    <row r="506" spans="1:29" x14ac:dyDescent="0.3">
      <c r="N506" s="126"/>
    </row>
    <row r="507" spans="1:29" x14ac:dyDescent="0.3">
      <c r="N507" s="126"/>
    </row>
    <row r="508" spans="1:29" x14ac:dyDescent="0.3">
      <c r="B508" s="82">
        <v>2013</v>
      </c>
      <c r="C508" s="82">
        <v>2014</v>
      </c>
      <c r="D508" s="82">
        <v>2015</v>
      </c>
      <c r="E508" s="82">
        <v>2016</v>
      </c>
      <c r="F508" s="82">
        <v>2017</v>
      </c>
      <c r="G508" s="83">
        <v>2018</v>
      </c>
      <c r="H508" s="95">
        <v>2019</v>
      </c>
      <c r="I508" s="83">
        <v>2020</v>
      </c>
      <c r="J508" s="84">
        <v>2021</v>
      </c>
      <c r="K508" s="84">
        <v>2022</v>
      </c>
      <c r="L508" s="84">
        <v>2023</v>
      </c>
      <c r="N508" s="126"/>
      <c r="Q508" s="82" t="s">
        <v>210</v>
      </c>
      <c r="R508" s="82" t="s">
        <v>211</v>
      </c>
      <c r="S508" s="82" t="s">
        <v>212</v>
      </c>
      <c r="T508" s="82" t="s">
        <v>213</v>
      </c>
      <c r="U508" s="82" t="s">
        <v>214</v>
      </c>
      <c r="V508" s="82" t="s">
        <v>215</v>
      </c>
      <c r="W508" s="82" t="s">
        <v>216</v>
      </c>
      <c r="X508" s="82" t="s">
        <v>217</v>
      </c>
      <c r="Y508" s="82" t="s">
        <v>218</v>
      </c>
      <c r="Z508" s="82" t="s">
        <v>220</v>
      </c>
      <c r="AA508" s="82" t="s">
        <v>221</v>
      </c>
      <c r="AB508" s="82" t="s">
        <v>222</v>
      </c>
      <c r="AC508" s="87" t="s">
        <v>234</v>
      </c>
    </row>
    <row r="509" spans="1:29" ht="30.75" customHeight="1" x14ac:dyDescent="0.3">
      <c r="A509" s="92" t="s">
        <v>37</v>
      </c>
      <c r="B509" s="76">
        <v>59231529.020000003</v>
      </c>
      <c r="C509" s="76">
        <v>50632382.649999999</v>
      </c>
      <c r="D509" s="76">
        <v>64188531.600000001</v>
      </c>
      <c r="E509" s="76">
        <v>75232076.790000007</v>
      </c>
      <c r="F509" s="76">
        <v>85155285.420000002</v>
      </c>
      <c r="G509" s="96">
        <v>80330240.350000009</v>
      </c>
      <c r="H509" s="96">
        <v>71633255.510000005</v>
      </c>
      <c r="I509" s="97">
        <v>58828429.969999999</v>
      </c>
      <c r="J509" s="96">
        <v>37944637.859999999</v>
      </c>
      <c r="K509" s="89">
        <v>40738997.269999996</v>
      </c>
      <c r="L509" s="91">
        <f>AC509</f>
        <v>12331445.16</v>
      </c>
      <c r="N509" s="127"/>
      <c r="O509" s="124"/>
      <c r="P509" s="92" t="s">
        <v>37</v>
      </c>
      <c r="Q509" s="76">
        <v>1895255.1600000001</v>
      </c>
      <c r="R509" s="76">
        <v>2692217.74</v>
      </c>
      <c r="S509" s="76">
        <v>7743972.2599999998</v>
      </c>
      <c r="T509" s="76"/>
      <c r="U509" s="76"/>
      <c r="V509" s="76"/>
      <c r="W509" s="76"/>
      <c r="X509" s="76"/>
      <c r="Y509" s="89"/>
      <c r="Z509" s="89"/>
      <c r="AA509" s="89"/>
      <c r="AB509" s="89"/>
      <c r="AC509" s="74">
        <f>SUM( Q509:AB509)</f>
        <v>12331445.16</v>
      </c>
    </row>
    <row r="510" spans="1:29" x14ac:dyDescent="0.3">
      <c r="N510" s="126"/>
    </row>
    <row r="511" spans="1:29" x14ac:dyDescent="0.3">
      <c r="N511" s="126"/>
    </row>
    <row r="512" spans="1:29" x14ac:dyDescent="0.3">
      <c r="N512" s="126"/>
    </row>
    <row r="513" spans="2:29" x14ac:dyDescent="0.3">
      <c r="N513" s="126"/>
    </row>
    <row r="514" spans="2:29" x14ac:dyDescent="0.3">
      <c r="N514" s="126"/>
    </row>
    <row r="515" spans="2:29" x14ac:dyDescent="0.3">
      <c r="N515" s="126"/>
    </row>
    <row r="516" spans="2:29" x14ac:dyDescent="0.3">
      <c r="N516" s="126"/>
    </row>
    <row r="517" spans="2:29" x14ac:dyDescent="0.3">
      <c r="N517" s="126"/>
    </row>
    <row r="518" spans="2:29" x14ac:dyDescent="0.3">
      <c r="N518" s="126"/>
    </row>
    <row r="519" spans="2:29" x14ac:dyDescent="0.3">
      <c r="N519" s="126"/>
    </row>
    <row r="520" spans="2:29" x14ac:dyDescent="0.3">
      <c r="N520" s="126"/>
    </row>
    <row r="521" spans="2:29" x14ac:dyDescent="0.3">
      <c r="N521" s="126"/>
    </row>
    <row r="522" spans="2:29" x14ac:dyDescent="0.3">
      <c r="N522" s="126"/>
    </row>
    <row r="523" spans="2:29" x14ac:dyDescent="0.3">
      <c r="N523" s="126"/>
    </row>
    <row r="524" spans="2:29" x14ac:dyDescent="0.3">
      <c r="N524" s="126"/>
    </row>
    <row r="525" spans="2:29" x14ac:dyDescent="0.3">
      <c r="N525" s="126"/>
    </row>
    <row r="526" spans="2:29" x14ac:dyDescent="0.3">
      <c r="N526" s="126"/>
    </row>
    <row r="527" spans="2:29" x14ac:dyDescent="0.3">
      <c r="N527" s="126"/>
    </row>
    <row r="528" spans="2:29" x14ac:dyDescent="0.3">
      <c r="B528" s="82">
        <v>2013</v>
      </c>
      <c r="C528" s="82">
        <v>2014</v>
      </c>
      <c r="D528" s="82">
        <v>2015</v>
      </c>
      <c r="E528" s="82">
        <v>2016</v>
      </c>
      <c r="F528" s="82">
        <v>2017</v>
      </c>
      <c r="G528" s="83">
        <v>2018</v>
      </c>
      <c r="H528" s="95">
        <v>2019</v>
      </c>
      <c r="I528" s="83">
        <v>2020</v>
      </c>
      <c r="J528" s="84">
        <v>2021</v>
      </c>
      <c r="K528" s="84">
        <v>2022</v>
      </c>
      <c r="L528" s="84">
        <v>2023</v>
      </c>
      <c r="N528" s="126"/>
      <c r="Q528" s="82" t="s">
        <v>210</v>
      </c>
      <c r="R528" s="82" t="s">
        <v>211</v>
      </c>
      <c r="S528" s="82" t="s">
        <v>212</v>
      </c>
      <c r="T528" s="82" t="s">
        <v>213</v>
      </c>
      <c r="U528" s="82" t="s">
        <v>214</v>
      </c>
      <c r="V528" s="82" t="s">
        <v>215</v>
      </c>
      <c r="W528" s="82" t="s">
        <v>216</v>
      </c>
      <c r="X528" s="82" t="s">
        <v>217</v>
      </c>
      <c r="Y528" s="82" t="s">
        <v>218</v>
      </c>
      <c r="Z528" s="82" t="s">
        <v>220</v>
      </c>
      <c r="AA528" s="82" t="s">
        <v>221</v>
      </c>
      <c r="AB528" s="82" t="s">
        <v>222</v>
      </c>
      <c r="AC528" s="87" t="s">
        <v>234</v>
      </c>
    </row>
    <row r="529" spans="1:29" ht="30.75" customHeight="1" x14ac:dyDescent="0.3">
      <c r="A529" s="92" t="s">
        <v>38</v>
      </c>
      <c r="B529" s="76">
        <v>18387591.23</v>
      </c>
      <c r="C529" s="76">
        <v>17021647.280000001</v>
      </c>
      <c r="D529" s="76">
        <v>17637921.239999998</v>
      </c>
      <c r="E529" s="76">
        <v>17620676.100000001</v>
      </c>
      <c r="F529" s="76">
        <v>18462313.48</v>
      </c>
      <c r="G529" s="96">
        <v>21025026</v>
      </c>
      <c r="H529" s="96">
        <v>23504030.18</v>
      </c>
      <c r="I529" s="97">
        <v>17821216.219999999</v>
      </c>
      <c r="J529" s="96">
        <v>17757070.200000003</v>
      </c>
      <c r="K529" s="89">
        <v>14183762</v>
      </c>
      <c r="L529" s="91">
        <f>AC529</f>
        <v>2568132.7999999998</v>
      </c>
      <c r="N529" s="127"/>
      <c r="O529" s="124"/>
      <c r="P529" s="92" t="s">
        <v>38</v>
      </c>
      <c r="Q529" s="76">
        <v>305000</v>
      </c>
      <c r="R529" s="76">
        <v>1109140</v>
      </c>
      <c r="S529" s="76">
        <v>1153992.8</v>
      </c>
      <c r="T529" s="76"/>
      <c r="U529" s="76"/>
      <c r="V529" s="76"/>
      <c r="W529" s="76"/>
      <c r="X529" s="76"/>
      <c r="Y529" s="89"/>
      <c r="Z529" s="89"/>
      <c r="AA529" s="89"/>
      <c r="AB529" s="89"/>
      <c r="AC529" s="74">
        <f>SUM(Q529:AB530 )</f>
        <v>2568132.7999999998</v>
      </c>
    </row>
    <row r="530" spans="1:29" x14ac:dyDescent="0.3">
      <c r="N530" s="126"/>
    </row>
    <row r="531" spans="1:29" x14ac:dyDescent="0.3">
      <c r="N531" s="126"/>
    </row>
    <row r="532" spans="1:29" x14ac:dyDescent="0.3">
      <c r="N532" s="126"/>
    </row>
    <row r="533" spans="1:29" x14ac:dyDescent="0.3">
      <c r="N533" s="126"/>
    </row>
    <row r="534" spans="1:29" x14ac:dyDescent="0.3">
      <c r="N534" s="126"/>
    </row>
    <row r="535" spans="1:29" x14ac:dyDescent="0.3">
      <c r="N535" s="126"/>
    </row>
    <row r="536" spans="1:29" x14ac:dyDescent="0.3">
      <c r="N536" s="126"/>
    </row>
    <row r="537" spans="1:29" x14ac:dyDescent="0.3">
      <c r="N537" s="126"/>
    </row>
    <row r="538" spans="1:29" x14ac:dyDescent="0.3">
      <c r="N538" s="126"/>
    </row>
    <row r="539" spans="1:29" x14ac:dyDescent="0.3">
      <c r="N539" s="126"/>
    </row>
    <row r="540" spans="1:29" x14ac:dyDescent="0.3">
      <c r="N540" s="126"/>
    </row>
    <row r="541" spans="1:29" x14ac:dyDescent="0.3">
      <c r="N541" s="126"/>
    </row>
    <row r="542" spans="1:29" x14ac:dyDescent="0.3">
      <c r="N542" s="126"/>
    </row>
    <row r="543" spans="1:29" x14ac:dyDescent="0.3">
      <c r="N543" s="126"/>
    </row>
    <row r="544" spans="1:29" x14ac:dyDescent="0.3">
      <c r="N544" s="126"/>
    </row>
    <row r="545" spans="1:29" x14ac:dyDescent="0.3">
      <c r="N545" s="126"/>
    </row>
    <row r="546" spans="1:29" x14ac:dyDescent="0.3">
      <c r="N546" s="126"/>
    </row>
    <row r="547" spans="1:29" x14ac:dyDescent="0.3">
      <c r="B547" s="82">
        <v>2013</v>
      </c>
      <c r="C547" s="82">
        <v>2014</v>
      </c>
      <c r="D547" s="82">
        <v>2015</v>
      </c>
      <c r="E547" s="82">
        <v>2016</v>
      </c>
      <c r="F547" s="82">
        <v>2017</v>
      </c>
      <c r="G547" s="83">
        <v>2018</v>
      </c>
      <c r="H547" s="95">
        <v>2019</v>
      </c>
      <c r="I547" s="83">
        <v>2020</v>
      </c>
      <c r="J547" s="84">
        <v>2021</v>
      </c>
      <c r="K547" s="84">
        <v>2022</v>
      </c>
      <c r="L547" s="84">
        <v>2023</v>
      </c>
      <c r="N547" s="126"/>
      <c r="Q547" s="82" t="s">
        <v>210</v>
      </c>
      <c r="R547" s="82" t="s">
        <v>211</v>
      </c>
      <c r="S547" s="82" t="s">
        <v>212</v>
      </c>
      <c r="T547" s="82" t="s">
        <v>213</v>
      </c>
      <c r="U547" s="82" t="s">
        <v>214</v>
      </c>
      <c r="V547" s="82" t="s">
        <v>215</v>
      </c>
      <c r="W547" s="82" t="s">
        <v>216</v>
      </c>
      <c r="X547" s="82" t="s">
        <v>217</v>
      </c>
      <c r="Y547" s="82" t="s">
        <v>218</v>
      </c>
      <c r="Z547" s="82" t="s">
        <v>220</v>
      </c>
      <c r="AA547" s="82" t="s">
        <v>221</v>
      </c>
      <c r="AB547" s="82" t="s">
        <v>222</v>
      </c>
      <c r="AC547" s="87" t="s">
        <v>234</v>
      </c>
    </row>
    <row r="548" spans="1:29" ht="30.75" customHeight="1" x14ac:dyDescent="0.3">
      <c r="A548" s="92" t="s">
        <v>39</v>
      </c>
      <c r="B548" s="76">
        <v>7354415.0899999999</v>
      </c>
      <c r="C548" s="76">
        <v>7768246.7999999998</v>
      </c>
      <c r="D548" s="76">
        <v>5834884.3499999996</v>
      </c>
      <c r="E548" s="76">
        <v>5574341.9199999999</v>
      </c>
      <c r="F548" s="76">
        <v>8187460.1799999997</v>
      </c>
      <c r="G548" s="96">
        <v>3933400.69</v>
      </c>
      <c r="H548" s="96">
        <v>6888287.5500000007</v>
      </c>
      <c r="I548" s="97">
        <v>20950032.950000003</v>
      </c>
      <c r="J548" s="96">
        <v>37588640.460000008</v>
      </c>
      <c r="K548" s="89">
        <v>49152236.009999998</v>
      </c>
      <c r="L548" s="91">
        <f>AC548</f>
        <v>19783439.93</v>
      </c>
      <c r="N548" s="127"/>
      <c r="O548" s="124"/>
      <c r="P548" s="92" t="s">
        <v>39</v>
      </c>
      <c r="Q548" s="76">
        <v>4008202.59</v>
      </c>
      <c r="R548" s="76">
        <v>4262574.25</v>
      </c>
      <c r="S548" s="76">
        <v>11512663.09</v>
      </c>
      <c r="T548" s="76"/>
      <c r="U548" s="76"/>
      <c r="V548" s="68"/>
      <c r="W548" s="76"/>
      <c r="X548" s="76"/>
      <c r="Y548" s="89"/>
      <c r="Z548" s="89"/>
      <c r="AA548" s="89"/>
      <c r="AB548" s="89"/>
      <c r="AC548" s="74">
        <f>SUM(Q548:AB548 )</f>
        <v>19783439.93</v>
      </c>
    </row>
    <row r="549" spans="1:29" x14ac:dyDescent="0.3">
      <c r="N549" s="126"/>
    </row>
    <row r="550" spans="1:29" x14ac:dyDescent="0.3">
      <c r="N550" s="126"/>
    </row>
    <row r="551" spans="1:29" x14ac:dyDescent="0.3">
      <c r="N551" s="126"/>
    </row>
    <row r="552" spans="1:29" x14ac:dyDescent="0.3">
      <c r="N552" s="126"/>
    </row>
    <row r="553" spans="1:29" x14ac:dyDescent="0.3">
      <c r="N553" s="126"/>
    </row>
    <row r="554" spans="1:29" x14ac:dyDescent="0.3">
      <c r="N554" s="126"/>
    </row>
    <row r="555" spans="1:29" x14ac:dyDescent="0.3">
      <c r="N555" s="126"/>
    </row>
    <row r="556" spans="1:29" x14ac:dyDescent="0.3">
      <c r="N556" s="126"/>
    </row>
    <row r="557" spans="1:29" x14ac:dyDescent="0.3">
      <c r="N557" s="126"/>
    </row>
    <row r="558" spans="1:29" x14ac:dyDescent="0.3">
      <c r="N558" s="126"/>
    </row>
    <row r="559" spans="1:29" x14ac:dyDescent="0.3">
      <c r="N559" s="126"/>
    </row>
    <row r="560" spans="1:29" x14ac:dyDescent="0.3">
      <c r="N560" s="126"/>
    </row>
    <row r="561" spans="1:29" x14ac:dyDescent="0.3">
      <c r="N561" s="126"/>
    </row>
    <row r="562" spans="1:29" x14ac:dyDescent="0.3">
      <c r="N562" s="126"/>
    </row>
    <row r="563" spans="1:29" x14ac:dyDescent="0.3">
      <c r="N563" s="126"/>
    </row>
    <row r="564" spans="1:29" x14ac:dyDescent="0.3">
      <c r="N564" s="126"/>
    </row>
    <row r="565" spans="1:29" x14ac:dyDescent="0.3">
      <c r="N565" s="126"/>
    </row>
    <row r="566" spans="1:29" x14ac:dyDescent="0.3">
      <c r="N566" s="126"/>
    </row>
    <row r="567" spans="1:29" x14ac:dyDescent="0.3">
      <c r="N567" s="126"/>
    </row>
    <row r="568" spans="1:29" x14ac:dyDescent="0.3">
      <c r="N568" s="126"/>
    </row>
    <row r="569" spans="1:29" x14ac:dyDescent="0.3">
      <c r="N569" s="126"/>
    </row>
    <row r="570" spans="1:29" x14ac:dyDescent="0.3">
      <c r="N570" s="126"/>
    </row>
    <row r="571" spans="1:29" x14ac:dyDescent="0.3">
      <c r="B571" s="82">
        <v>2013</v>
      </c>
      <c r="C571" s="82">
        <v>2014</v>
      </c>
      <c r="D571" s="82">
        <v>2015</v>
      </c>
      <c r="E571" s="82">
        <v>2016</v>
      </c>
      <c r="F571" s="82">
        <v>2017</v>
      </c>
      <c r="G571" s="83">
        <v>2018</v>
      </c>
      <c r="H571" s="95">
        <v>2019</v>
      </c>
      <c r="I571" s="83">
        <v>2020</v>
      </c>
      <c r="J571" s="84">
        <v>2021</v>
      </c>
      <c r="K571" s="84">
        <v>2022</v>
      </c>
      <c r="L571" s="84">
        <v>2023</v>
      </c>
      <c r="N571" s="126"/>
      <c r="Q571" s="82" t="s">
        <v>210</v>
      </c>
      <c r="R571" s="82" t="s">
        <v>211</v>
      </c>
      <c r="S571" s="82" t="s">
        <v>212</v>
      </c>
      <c r="T571" s="82" t="s">
        <v>213</v>
      </c>
      <c r="U571" s="82" t="s">
        <v>214</v>
      </c>
      <c r="V571" s="82" t="s">
        <v>215</v>
      </c>
      <c r="W571" s="82" t="s">
        <v>216</v>
      </c>
      <c r="X571" s="82" t="s">
        <v>217</v>
      </c>
      <c r="Y571" s="82" t="s">
        <v>218</v>
      </c>
      <c r="Z571" s="82" t="s">
        <v>220</v>
      </c>
      <c r="AA571" s="82" t="s">
        <v>221</v>
      </c>
      <c r="AB571" s="82" t="s">
        <v>222</v>
      </c>
      <c r="AC571" s="87" t="s">
        <v>234</v>
      </c>
    </row>
    <row r="572" spans="1:29" ht="30.75" customHeight="1" x14ac:dyDescent="0.3">
      <c r="A572" s="92" t="s">
        <v>227</v>
      </c>
      <c r="B572" s="76">
        <v>1586027.59</v>
      </c>
      <c r="C572" s="76"/>
      <c r="D572" s="76"/>
      <c r="E572" s="76"/>
      <c r="F572" s="76"/>
      <c r="G572" s="96">
        <v>22936271.919999998</v>
      </c>
      <c r="H572" s="96">
        <v>483472.96</v>
      </c>
      <c r="I572" s="97">
        <v>6479226.9000000004</v>
      </c>
      <c r="J572" s="96">
        <v>7721676.8899999997</v>
      </c>
      <c r="K572" s="89">
        <v>898052.08000000007</v>
      </c>
      <c r="L572" s="91">
        <f>AC572</f>
        <v>0</v>
      </c>
      <c r="N572" s="127"/>
      <c r="O572" s="124"/>
      <c r="P572" s="92" t="s">
        <v>227</v>
      </c>
      <c r="Q572" s="76"/>
      <c r="R572" s="76"/>
      <c r="S572" s="76"/>
      <c r="T572" s="76"/>
      <c r="U572" s="76"/>
      <c r="V572" s="105"/>
      <c r="W572" s="76"/>
      <c r="X572" s="76"/>
      <c r="Y572" s="89"/>
      <c r="Z572" s="89"/>
      <c r="AA572" s="89"/>
      <c r="AB572" s="89"/>
      <c r="AC572" s="74">
        <f>SUM(Q572:AB572)</f>
        <v>0</v>
      </c>
    </row>
    <row r="573" spans="1:29" x14ac:dyDescent="0.3">
      <c r="N573" s="126"/>
    </row>
    <row r="574" spans="1:29" x14ac:dyDescent="0.3">
      <c r="N574" s="126"/>
    </row>
    <row r="575" spans="1:29" x14ac:dyDescent="0.3">
      <c r="N575" s="126"/>
    </row>
    <row r="576" spans="1:29" x14ac:dyDescent="0.3">
      <c r="N576" s="126"/>
    </row>
    <row r="577" spans="1:29" x14ac:dyDescent="0.3">
      <c r="N577" s="126"/>
    </row>
    <row r="578" spans="1:29" x14ac:dyDescent="0.3">
      <c r="N578" s="126"/>
    </row>
    <row r="579" spans="1:29" x14ac:dyDescent="0.3">
      <c r="N579" s="126"/>
    </row>
    <row r="580" spans="1:29" x14ac:dyDescent="0.3">
      <c r="N580" s="126"/>
    </row>
    <row r="581" spans="1:29" x14ac:dyDescent="0.3">
      <c r="N581" s="126"/>
    </row>
    <row r="582" spans="1:29" x14ac:dyDescent="0.3">
      <c r="N582" s="126"/>
    </row>
    <row r="583" spans="1:29" x14ac:dyDescent="0.3">
      <c r="N583" s="126"/>
    </row>
    <row r="584" spans="1:29" x14ac:dyDescent="0.3">
      <c r="N584" s="126"/>
    </row>
    <row r="585" spans="1:29" x14ac:dyDescent="0.3">
      <c r="N585" s="126"/>
    </row>
    <row r="586" spans="1:29" x14ac:dyDescent="0.3">
      <c r="N586" s="126"/>
    </row>
    <row r="587" spans="1:29" x14ac:dyDescent="0.3">
      <c r="N587" s="126"/>
    </row>
    <row r="588" spans="1:29" x14ac:dyDescent="0.3">
      <c r="N588" s="126"/>
    </row>
    <row r="589" spans="1:29" x14ac:dyDescent="0.3">
      <c r="B589" s="82">
        <v>2013</v>
      </c>
      <c r="C589" s="82">
        <v>2014</v>
      </c>
      <c r="D589" s="82">
        <v>2015</v>
      </c>
      <c r="E589" s="82">
        <v>2016</v>
      </c>
      <c r="F589" s="82">
        <v>2017</v>
      </c>
      <c r="G589" s="83">
        <v>2018</v>
      </c>
      <c r="H589" s="95">
        <v>2019</v>
      </c>
      <c r="I589" s="83">
        <v>2020</v>
      </c>
      <c r="J589" s="84">
        <v>2021</v>
      </c>
      <c r="K589" s="84">
        <v>2022</v>
      </c>
      <c r="L589" s="84">
        <v>2023</v>
      </c>
      <c r="N589" s="126"/>
      <c r="Q589" s="82" t="s">
        <v>210</v>
      </c>
      <c r="R589" s="82" t="s">
        <v>211</v>
      </c>
      <c r="S589" s="82" t="s">
        <v>212</v>
      </c>
      <c r="T589" s="82" t="s">
        <v>213</v>
      </c>
      <c r="U589" s="82" t="s">
        <v>214</v>
      </c>
      <c r="V589" s="82" t="s">
        <v>215</v>
      </c>
      <c r="W589" s="82" t="s">
        <v>216</v>
      </c>
      <c r="X589" s="82" t="s">
        <v>217</v>
      </c>
      <c r="Y589" s="82" t="s">
        <v>218</v>
      </c>
      <c r="Z589" s="82" t="s">
        <v>220</v>
      </c>
      <c r="AA589" s="82" t="s">
        <v>221</v>
      </c>
      <c r="AB589" s="82" t="s">
        <v>222</v>
      </c>
      <c r="AC589" s="87" t="s">
        <v>234</v>
      </c>
    </row>
    <row r="590" spans="1:29" ht="30.75" customHeight="1" x14ac:dyDescent="0.3">
      <c r="A590" s="92" t="s">
        <v>40</v>
      </c>
      <c r="B590" s="76">
        <v>508353.55</v>
      </c>
      <c r="C590" s="76">
        <v>1060830.96</v>
      </c>
      <c r="D590" s="76">
        <v>950084.28</v>
      </c>
      <c r="E590" s="76">
        <v>919782.48</v>
      </c>
      <c r="F590" s="76">
        <v>919782.48</v>
      </c>
      <c r="G590" s="96">
        <v>1958871.7499999998</v>
      </c>
      <c r="H590" s="96">
        <v>134861680.31</v>
      </c>
      <c r="I590" s="97">
        <v>151474043.13</v>
      </c>
      <c r="J590" s="96">
        <v>185145773.72999999</v>
      </c>
      <c r="K590" s="89">
        <v>231459619.79000002</v>
      </c>
      <c r="L590" s="91">
        <f>AC590</f>
        <v>56439013.350000009</v>
      </c>
      <c r="N590" s="127"/>
      <c r="O590" s="124"/>
      <c r="P590" s="92" t="s">
        <v>40</v>
      </c>
      <c r="Q590" s="76">
        <v>18244747.34</v>
      </c>
      <c r="R590" s="76">
        <v>19753088.5</v>
      </c>
      <c r="S590" s="76">
        <v>18441177.510000002</v>
      </c>
      <c r="T590" s="76"/>
      <c r="U590" s="76"/>
      <c r="V590" s="76"/>
      <c r="W590" s="76"/>
      <c r="X590" s="76"/>
      <c r="Y590" s="89"/>
      <c r="Z590" s="89"/>
      <c r="AA590" s="89"/>
      <c r="AB590" s="89"/>
      <c r="AC590" s="74">
        <f>SUM(Q590:AB590 )</f>
        <v>56439013.350000009</v>
      </c>
    </row>
    <row r="591" spans="1:29" x14ac:dyDescent="0.3">
      <c r="N591" s="126"/>
      <c r="Q591" s="103">
        <f>[1]Sheet1!$N$183:$R$183</f>
        <v>0</v>
      </c>
    </row>
    <row r="592" spans="1:29" x14ac:dyDescent="0.3">
      <c r="N592" s="126"/>
    </row>
    <row r="593" spans="14:14" x14ac:dyDescent="0.3">
      <c r="N593" s="126"/>
    </row>
    <row r="594" spans="14:14" x14ac:dyDescent="0.3">
      <c r="N594" s="126"/>
    </row>
    <row r="595" spans="14:14" x14ac:dyDescent="0.3">
      <c r="N595" s="126"/>
    </row>
    <row r="596" spans="14:14" x14ac:dyDescent="0.3">
      <c r="N596" s="126"/>
    </row>
    <row r="597" spans="14:14" x14ac:dyDescent="0.3">
      <c r="N597" s="126"/>
    </row>
    <row r="598" spans="14:14" x14ac:dyDescent="0.3">
      <c r="N598" s="126"/>
    </row>
    <row r="599" spans="14:14" x14ac:dyDescent="0.3">
      <c r="N599" s="126"/>
    </row>
    <row r="600" spans="14:14" x14ac:dyDescent="0.3">
      <c r="N600" s="126"/>
    </row>
    <row r="601" spans="14:14" x14ac:dyDescent="0.3">
      <c r="N601" s="126"/>
    </row>
    <row r="602" spans="14:14" x14ac:dyDescent="0.3">
      <c r="N602" s="126"/>
    </row>
    <row r="603" spans="14:14" x14ac:dyDescent="0.3">
      <c r="N603" s="126"/>
    </row>
    <row r="604" spans="14:14" x14ac:dyDescent="0.3">
      <c r="N604" s="126"/>
    </row>
    <row r="605" spans="14:14" x14ac:dyDescent="0.3">
      <c r="N605" s="126"/>
    </row>
    <row r="606" spans="14:14" x14ac:dyDescent="0.3">
      <c r="N606" s="126"/>
    </row>
    <row r="607" spans="14:14" x14ac:dyDescent="0.3">
      <c r="N607" s="126"/>
    </row>
    <row r="608" spans="14:14" x14ac:dyDescent="0.3">
      <c r="N608" s="126"/>
    </row>
    <row r="609" spans="1:29" x14ac:dyDescent="0.3">
      <c r="N609" s="126"/>
    </row>
    <row r="610" spans="1:29" x14ac:dyDescent="0.3">
      <c r="N610" s="126"/>
    </row>
    <row r="611" spans="1:29" x14ac:dyDescent="0.3">
      <c r="N611" s="126"/>
    </row>
    <row r="612" spans="1:29" x14ac:dyDescent="0.3">
      <c r="B612" s="82">
        <v>2013</v>
      </c>
      <c r="C612" s="82">
        <v>2014</v>
      </c>
      <c r="D612" s="82">
        <v>2015</v>
      </c>
      <c r="E612" s="82">
        <v>2016</v>
      </c>
      <c r="F612" s="82">
        <v>2017</v>
      </c>
      <c r="G612" s="83">
        <v>2018</v>
      </c>
      <c r="H612" s="95">
        <v>2019</v>
      </c>
      <c r="I612" s="64">
        <v>2020</v>
      </c>
      <c r="J612" s="84">
        <v>2021</v>
      </c>
      <c r="K612" s="84">
        <v>2022</v>
      </c>
      <c r="L612" s="84">
        <v>2023</v>
      </c>
      <c r="N612" s="126"/>
      <c r="Q612" s="82" t="s">
        <v>210</v>
      </c>
      <c r="R612" s="82" t="s">
        <v>211</v>
      </c>
      <c r="S612" s="82" t="s">
        <v>212</v>
      </c>
      <c r="T612" s="82" t="s">
        <v>213</v>
      </c>
      <c r="U612" s="82" t="s">
        <v>214</v>
      </c>
      <c r="V612" s="82" t="s">
        <v>215</v>
      </c>
      <c r="W612" s="82" t="s">
        <v>216</v>
      </c>
      <c r="X612" s="82" t="s">
        <v>217</v>
      </c>
      <c r="Y612" s="82" t="s">
        <v>218</v>
      </c>
      <c r="Z612" s="82" t="s">
        <v>220</v>
      </c>
      <c r="AA612" s="82" t="s">
        <v>221</v>
      </c>
      <c r="AB612" s="82" t="s">
        <v>222</v>
      </c>
      <c r="AC612" s="87" t="s">
        <v>234</v>
      </c>
    </row>
    <row r="613" spans="1:29" ht="30.75" customHeight="1" x14ac:dyDescent="0.3">
      <c r="A613" s="92" t="s">
        <v>41</v>
      </c>
      <c r="B613" s="76">
        <v>424149.4</v>
      </c>
      <c r="C613" s="76"/>
      <c r="D613" s="76">
        <v>3286968.01</v>
      </c>
      <c r="E613" s="76">
        <v>3881485.91</v>
      </c>
      <c r="F613" s="76">
        <v>5549941.6300000008</v>
      </c>
      <c r="G613" s="96">
        <v>5814665.3799999999</v>
      </c>
      <c r="H613" s="96">
        <v>5580787.5900000008</v>
      </c>
      <c r="I613" s="106">
        <v>3817352.8099999991</v>
      </c>
      <c r="J613" s="96">
        <v>2597844.54</v>
      </c>
      <c r="K613" s="89">
        <v>3596700.6200000006</v>
      </c>
      <c r="L613" s="91">
        <f>AC613</f>
        <v>1128058.25</v>
      </c>
      <c r="N613" s="127"/>
      <c r="O613" s="124"/>
      <c r="P613" s="92" t="s">
        <v>41</v>
      </c>
      <c r="Q613" s="76">
        <v>413107.66000000003</v>
      </c>
      <c r="R613" s="76">
        <v>359150.4</v>
      </c>
      <c r="S613" s="76">
        <v>355800.19</v>
      </c>
      <c r="T613" s="76"/>
      <c r="U613" s="76"/>
      <c r="V613" s="76"/>
      <c r="W613" s="76"/>
      <c r="X613" s="76"/>
      <c r="Y613" s="89"/>
      <c r="Z613" s="89"/>
      <c r="AA613" s="89"/>
      <c r="AB613" s="89"/>
      <c r="AC613" s="74">
        <f>SUM(Q613:AB613 )</f>
        <v>1128058.25</v>
      </c>
    </row>
    <row r="614" spans="1:29" x14ac:dyDescent="0.3">
      <c r="A614" s="65"/>
      <c r="B614" s="70"/>
      <c r="C614" s="70"/>
      <c r="D614" s="70"/>
      <c r="E614" s="70"/>
      <c r="F614" s="71"/>
      <c r="G614" s="71"/>
      <c r="H614" s="71"/>
      <c r="I614" s="104"/>
      <c r="J614" s="71"/>
      <c r="K614" s="71"/>
      <c r="N614" s="127"/>
      <c r="O614" s="70"/>
      <c r="P614" s="71"/>
      <c r="Q614" s="70"/>
      <c r="R614" s="70"/>
      <c r="S614" s="70"/>
      <c r="T614" s="70"/>
      <c r="U614" s="70"/>
      <c r="V614" s="70"/>
      <c r="W614" s="70"/>
      <c r="X614" s="70"/>
      <c r="Y614" s="71"/>
      <c r="Z614" s="71"/>
      <c r="AA614" s="71"/>
      <c r="AB614" s="71"/>
    </row>
    <row r="615" spans="1:29" x14ac:dyDescent="0.3">
      <c r="A615" s="65"/>
      <c r="B615" s="70"/>
      <c r="C615" s="70"/>
      <c r="D615" s="70"/>
      <c r="E615" s="70"/>
      <c r="F615" s="71"/>
      <c r="G615" s="71"/>
      <c r="H615" s="71"/>
      <c r="I615" s="104"/>
      <c r="J615" s="71"/>
      <c r="K615" s="71"/>
      <c r="N615" s="127"/>
      <c r="O615" s="70"/>
      <c r="P615" s="71"/>
      <c r="Q615" s="70"/>
      <c r="R615" s="70"/>
      <c r="S615" s="70"/>
      <c r="T615" s="70"/>
      <c r="U615" s="70"/>
      <c r="V615" s="70"/>
      <c r="W615" s="70"/>
      <c r="X615" s="70"/>
      <c r="Y615" s="71"/>
      <c r="Z615" s="71"/>
      <c r="AA615" s="71"/>
      <c r="AB615" s="71"/>
    </row>
    <row r="616" spans="1:29" x14ac:dyDescent="0.3">
      <c r="A616" s="65"/>
      <c r="B616" s="70"/>
      <c r="C616" s="70"/>
      <c r="D616" s="70"/>
      <c r="E616" s="70"/>
      <c r="F616" s="71"/>
      <c r="G616" s="71"/>
      <c r="H616" s="71"/>
      <c r="I616" s="104"/>
      <c r="J616" s="71"/>
      <c r="K616" s="71"/>
      <c r="N616" s="127"/>
      <c r="O616" s="70"/>
      <c r="P616" s="71"/>
      <c r="Q616" s="70"/>
      <c r="R616" s="70"/>
      <c r="S616" s="70"/>
      <c r="T616" s="70"/>
      <c r="U616" s="70"/>
      <c r="V616" s="70"/>
      <c r="W616" s="70"/>
      <c r="X616" s="70"/>
      <c r="Y616" s="71"/>
      <c r="Z616" s="71"/>
      <c r="AA616" s="71"/>
      <c r="AB616" s="71"/>
    </row>
    <row r="617" spans="1:29" x14ac:dyDescent="0.3">
      <c r="A617" s="65"/>
      <c r="B617" s="70"/>
      <c r="C617" s="70"/>
      <c r="D617" s="70"/>
      <c r="E617" s="70"/>
      <c r="F617" s="71"/>
      <c r="G617" s="71"/>
      <c r="H617" s="71"/>
      <c r="I617" s="104"/>
      <c r="J617" s="71"/>
      <c r="K617" s="71"/>
      <c r="N617" s="127"/>
      <c r="O617" s="70"/>
      <c r="P617" s="71"/>
      <c r="Q617" s="70"/>
      <c r="R617" s="70"/>
      <c r="S617" s="70"/>
      <c r="T617" s="70"/>
      <c r="U617" s="70"/>
      <c r="V617" s="70"/>
      <c r="W617" s="70"/>
      <c r="X617" s="70"/>
      <c r="Y617" s="71"/>
      <c r="Z617" s="71"/>
      <c r="AA617" s="71"/>
      <c r="AB617" s="71"/>
    </row>
    <row r="618" spans="1:29" x14ac:dyDescent="0.3">
      <c r="A618" s="65"/>
      <c r="B618" s="70"/>
      <c r="C618" s="70"/>
      <c r="D618" s="70"/>
      <c r="E618" s="70"/>
      <c r="F618" s="71"/>
      <c r="G618" s="71"/>
      <c r="H618" s="71"/>
      <c r="I618" s="104"/>
      <c r="J618" s="71"/>
      <c r="K618" s="71"/>
      <c r="N618" s="127"/>
      <c r="O618" s="70"/>
      <c r="P618" s="71"/>
      <c r="Q618" s="70"/>
      <c r="R618" s="70"/>
      <c r="S618" s="70"/>
      <c r="T618" s="70"/>
      <c r="U618" s="70"/>
      <c r="V618" s="70"/>
      <c r="W618" s="70"/>
      <c r="X618" s="70"/>
      <c r="Y618" s="71"/>
      <c r="Z618" s="71"/>
      <c r="AA618" s="71"/>
      <c r="AB618" s="71"/>
    </row>
    <row r="619" spans="1:29" x14ac:dyDescent="0.3">
      <c r="A619" s="65"/>
      <c r="B619" s="70"/>
      <c r="C619" s="70"/>
      <c r="D619" s="70"/>
      <c r="E619" s="70"/>
      <c r="F619" s="71"/>
      <c r="G619" s="71"/>
      <c r="H619" s="71"/>
      <c r="I619" s="104"/>
      <c r="J619" s="71"/>
      <c r="K619" s="71"/>
      <c r="N619" s="127"/>
      <c r="O619" s="70"/>
      <c r="P619" s="71"/>
      <c r="Q619" s="70"/>
      <c r="R619" s="70"/>
      <c r="S619" s="70"/>
      <c r="T619" s="70"/>
      <c r="U619" s="70"/>
      <c r="V619" s="70"/>
      <c r="W619" s="70"/>
      <c r="X619" s="70"/>
      <c r="Y619" s="71"/>
      <c r="Z619" s="71"/>
      <c r="AA619" s="71"/>
      <c r="AB619" s="71"/>
    </row>
    <row r="620" spans="1:29" x14ac:dyDescent="0.3">
      <c r="A620" s="65"/>
      <c r="B620" s="70"/>
      <c r="C620" s="70"/>
      <c r="D620" s="70"/>
      <c r="E620" s="70"/>
      <c r="F620" s="71"/>
      <c r="G620" s="71"/>
      <c r="H620" s="71"/>
      <c r="I620" s="104"/>
      <c r="J620" s="71"/>
      <c r="K620" s="71"/>
      <c r="N620" s="127"/>
      <c r="O620" s="70"/>
      <c r="P620" s="71"/>
      <c r="Q620" s="70"/>
      <c r="R620" s="70"/>
      <c r="S620" s="70"/>
      <c r="T620" s="70"/>
      <c r="U620" s="70"/>
      <c r="V620" s="70"/>
      <c r="W620" s="70"/>
      <c r="X620" s="70"/>
      <c r="Y620" s="71"/>
      <c r="Z620" s="71"/>
      <c r="AA620" s="71"/>
      <c r="AB620" s="71"/>
    </row>
    <row r="621" spans="1:29" x14ac:dyDescent="0.3">
      <c r="A621" s="65"/>
      <c r="B621" s="70"/>
      <c r="C621" s="70"/>
      <c r="D621" s="70"/>
      <c r="E621" s="70"/>
      <c r="F621" s="71"/>
      <c r="G621" s="71"/>
      <c r="H621" s="71"/>
      <c r="I621" s="104"/>
      <c r="J621" s="71"/>
      <c r="K621" s="71"/>
      <c r="N621" s="127"/>
      <c r="O621" s="70"/>
      <c r="P621" s="71"/>
      <c r="Q621" s="70"/>
      <c r="R621" s="70"/>
      <c r="S621" s="70"/>
      <c r="T621" s="70"/>
      <c r="U621" s="70"/>
      <c r="V621" s="70"/>
      <c r="W621" s="70"/>
      <c r="X621" s="70"/>
      <c r="Y621" s="71"/>
      <c r="Z621" s="71"/>
      <c r="AA621" s="71"/>
      <c r="AB621" s="71"/>
    </row>
    <row r="622" spans="1:29" x14ac:dyDescent="0.3">
      <c r="A622" s="65"/>
      <c r="B622" s="70"/>
      <c r="C622" s="70"/>
      <c r="D622" s="70"/>
      <c r="E622" s="70"/>
      <c r="F622" s="71"/>
      <c r="G622" s="71"/>
      <c r="H622" s="71"/>
      <c r="I622" s="104"/>
      <c r="J622" s="71"/>
      <c r="K622" s="71"/>
      <c r="N622" s="127"/>
      <c r="O622" s="70"/>
      <c r="P622" s="71"/>
      <c r="Q622" s="70"/>
      <c r="R622" s="70"/>
      <c r="S622" s="70"/>
      <c r="T622" s="70"/>
      <c r="U622" s="70"/>
      <c r="V622" s="70"/>
      <c r="W622" s="70"/>
      <c r="X622" s="70"/>
      <c r="Y622" s="71"/>
      <c r="Z622" s="71"/>
      <c r="AA622" s="71"/>
      <c r="AB622" s="71"/>
    </row>
    <row r="623" spans="1:29" x14ac:dyDescent="0.3">
      <c r="A623" s="65"/>
      <c r="B623" s="70"/>
      <c r="C623" s="70"/>
      <c r="D623" s="70"/>
      <c r="E623" s="70"/>
      <c r="F623" s="71"/>
      <c r="G623" s="71"/>
      <c r="H623" s="71"/>
      <c r="I623" s="104"/>
      <c r="J623" s="71"/>
      <c r="K623" s="71"/>
      <c r="N623" s="127"/>
      <c r="O623" s="70"/>
      <c r="P623" s="71"/>
      <c r="Q623" s="70"/>
      <c r="R623" s="70"/>
      <c r="S623" s="70"/>
      <c r="T623" s="70"/>
      <c r="U623" s="70"/>
      <c r="V623" s="70"/>
      <c r="W623" s="70"/>
      <c r="X623" s="70"/>
      <c r="Y623" s="71"/>
      <c r="Z623" s="71"/>
      <c r="AA623" s="71"/>
      <c r="AB623" s="71"/>
    </row>
    <row r="624" spans="1:29" x14ac:dyDescent="0.3">
      <c r="A624" s="65"/>
      <c r="B624" s="70"/>
      <c r="C624" s="70"/>
      <c r="D624" s="70"/>
      <c r="E624" s="70"/>
      <c r="F624" s="71"/>
      <c r="G624" s="71"/>
      <c r="H624" s="71"/>
      <c r="I624" s="104"/>
      <c r="J624" s="71"/>
      <c r="K624" s="71"/>
      <c r="N624" s="127"/>
      <c r="O624" s="70"/>
      <c r="P624" s="71"/>
      <c r="Q624" s="70"/>
      <c r="R624" s="70"/>
      <c r="S624" s="70"/>
      <c r="T624" s="70"/>
      <c r="U624" s="70"/>
      <c r="V624" s="70"/>
      <c r="W624" s="70"/>
      <c r="X624" s="70"/>
      <c r="Y624" s="71"/>
      <c r="Z624" s="71"/>
      <c r="AA624" s="71"/>
      <c r="AB624" s="71"/>
    </row>
    <row r="625" spans="1:29" x14ac:dyDescent="0.3">
      <c r="A625" s="65"/>
      <c r="B625" s="70"/>
      <c r="C625" s="70"/>
      <c r="D625" s="70"/>
      <c r="E625" s="70"/>
      <c r="F625" s="71"/>
      <c r="G625" s="71"/>
      <c r="H625" s="71"/>
      <c r="I625" s="104"/>
      <c r="J625" s="71"/>
      <c r="K625" s="71"/>
      <c r="N625" s="127"/>
      <c r="O625" s="70"/>
      <c r="P625" s="71"/>
      <c r="Q625" s="70"/>
      <c r="R625" s="70"/>
      <c r="S625" s="70"/>
      <c r="T625" s="70"/>
      <c r="U625" s="70"/>
      <c r="V625" s="70"/>
      <c r="W625" s="70"/>
      <c r="X625" s="70"/>
      <c r="Y625" s="71"/>
      <c r="Z625" s="71"/>
      <c r="AA625" s="71"/>
      <c r="AB625" s="71"/>
    </row>
    <row r="626" spans="1:29" x14ac:dyDescent="0.3">
      <c r="A626" s="65"/>
      <c r="B626" s="70"/>
      <c r="C626" s="70"/>
      <c r="D626" s="70"/>
      <c r="E626" s="70"/>
      <c r="F626" s="71"/>
      <c r="G626" s="71"/>
      <c r="H626" s="71"/>
      <c r="I626" s="104"/>
      <c r="J626" s="71"/>
      <c r="K626" s="71"/>
      <c r="N626" s="127"/>
      <c r="O626" s="70"/>
      <c r="P626" s="71"/>
      <c r="Q626" s="70"/>
      <c r="R626" s="70"/>
      <c r="S626" s="70"/>
      <c r="T626" s="70"/>
      <c r="U626" s="70"/>
      <c r="V626" s="70"/>
      <c r="W626" s="70"/>
      <c r="X626" s="70"/>
      <c r="Y626" s="71"/>
      <c r="Z626" s="71"/>
      <c r="AA626" s="71"/>
      <c r="AB626" s="71"/>
    </row>
    <row r="627" spans="1:29" x14ac:dyDescent="0.3">
      <c r="A627" s="65"/>
      <c r="B627" s="70"/>
      <c r="C627" s="70"/>
      <c r="D627" s="70"/>
      <c r="E627" s="70"/>
      <c r="F627" s="71"/>
      <c r="G627" s="71"/>
      <c r="H627" s="71"/>
      <c r="I627" s="104"/>
      <c r="J627" s="71"/>
      <c r="K627" s="71"/>
      <c r="N627" s="127"/>
      <c r="O627" s="70"/>
      <c r="P627" s="71"/>
      <c r="Q627" s="70"/>
      <c r="R627" s="70"/>
      <c r="S627" s="70"/>
      <c r="T627" s="70"/>
      <c r="U627" s="70"/>
      <c r="V627" s="70"/>
      <c r="W627" s="70"/>
      <c r="X627" s="70"/>
      <c r="Y627" s="71"/>
      <c r="Z627" s="71"/>
      <c r="AA627" s="71"/>
      <c r="AB627" s="71"/>
    </row>
    <row r="628" spans="1:29" x14ac:dyDescent="0.3">
      <c r="A628" s="65"/>
      <c r="B628" s="70"/>
      <c r="C628" s="70"/>
      <c r="D628" s="70"/>
      <c r="E628" s="70"/>
      <c r="F628" s="71"/>
      <c r="G628" s="71"/>
      <c r="H628" s="71"/>
      <c r="I628" s="104"/>
      <c r="J628" s="71"/>
      <c r="K628" s="71"/>
      <c r="N628" s="127"/>
      <c r="O628" s="70"/>
      <c r="P628" s="71"/>
      <c r="Q628" s="70"/>
      <c r="R628" s="70"/>
      <c r="S628" s="70"/>
      <c r="T628" s="70"/>
      <c r="U628" s="70"/>
      <c r="V628" s="70"/>
      <c r="W628" s="70"/>
      <c r="X628" s="70"/>
      <c r="Y628" s="71"/>
      <c r="Z628" s="71"/>
      <c r="AA628" s="71"/>
      <c r="AB628" s="71"/>
    </row>
    <row r="629" spans="1:29" x14ac:dyDescent="0.3">
      <c r="A629" s="65"/>
      <c r="B629" s="70"/>
      <c r="C629" s="70"/>
      <c r="D629" s="70"/>
      <c r="E629" s="70"/>
      <c r="F629" s="71"/>
      <c r="G629" s="71"/>
      <c r="H629" s="71"/>
      <c r="I629" s="104"/>
      <c r="J629" s="71"/>
      <c r="K629" s="71"/>
      <c r="N629" s="127"/>
      <c r="O629" s="70"/>
      <c r="P629" s="71"/>
      <c r="Q629" s="70"/>
      <c r="R629" s="70"/>
      <c r="S629" s="70"/>
      <c r="T629" s="70"/>
      <c r="U629" s="70"/>
      <c r="V629" s="70"/>
      <c r="W629" s="70"/>
      <c r="X629" s="70"/>
      <c r="Y629" s="71"/>
      <c r="Z629" s="71"/>
      <c r="AA629" s="71"/>
      <c r="AB629" s="71"/>
    </row>
    <row r="630" spans="1:29" ht="17.25" customHeight="1" x14ac:dyDescent="0.3">
      <c r="I630" s="111"/>
      <c r="N630" s="126"/>
    </row>
    <row r="631" spans="1:29" ht="17.25" customHeight="1" x14ac:dyDescent="0.3">
      <c r="B631" s="82">
        <v>2013</v>
      </c>
      <c r="C631" s="82">
        <v>2014</v>
      </c>
      <c r="D631" s="82">
        <v>2015</v>
      </c>
      <c r="E631" s="82">
        <v>2016</v>
      </c>
      <c r="F631" s="82">
        <v>2017</v>
      </c>
      <c r="G631" s="83">
        <v>2018</v>
      </c>
      <c r="H631" s="95">
        <v>2019</v>
      </c>
      <c r="I631" s="122">
        <v>2020</v>
      </c>
      <c r="J631" s="84">
        <v>2021</v>
      </c>
      <c r="K631" s="84">
        <v>2022</v>
      </c>
      <c r="L631" s="84">
        <v>2023</v>
      </c>
      <c r="N631" s="126"/>
      <c r="Q631" s="82" t="s">
        <v>210</v>
      </c>
      <c r="R631" s="82" t="s">
        <v>211</v>
      </c>
      <c r="S631" s="82" t="s">
        <v>212</v>
      </c>
      <c r="T631" s="82" t="s">
        <v>213</v>
      </c>
      <c r="U631" s="82" t="s">
        <v>214</v>
      </c>
      <c r="V631" s="82" t="s">
        <v>215</v>
      </c>
      <c r="W631" s="82" t="s">
        <v>216</v>
      </c>
      <c r="X631" s="82" t="s">
        <v>217</v>
      </c>
      <c r="Y631" s="82" t="s">
        <v>218</v>
      </c>
      <c r="Z631" s="82" t="s">
        <v>220</v>
      </c>
      <c r="AA631" s="82" t="s">
        <v>221</v>
      </c>
      <c r="AB631" s="82" t="s">
        <v>222</v>
      </c>
      <c r="AC631" s="87" t="s">
        <v>234</v>
      </c>
    </row>
    <row r="632" spans="1:29" ht="31.5" customHeight="1" x14ac:dyDescent="0.3">
      <c r="A632" s="92" t="s">
        <v>230</v>
      </c>
      <c r="B632" s="76">
        <v>0</v>
      </c>
      <c r="C632" s="76">
        <v>0</v>
      </c>
      <c r="D632" s="76">
        <v>0</v>
      </c>
      <c r="E632" s="76">
        <v>0</v>
      </c>
      <c r="F632" s="76">
        <v>0</v>
      </c>
      <c r="G632" s="96">
        <v>0</v>
      </c>
      <c r="H632" s="96">
        <v>3450.8800000000006</v>
      </c>
      <c r="I632" s="123">
        <v>0</v>
      </c>
      <c r="J632" s="96">
        <v>0</v>
      </c>
      <c r="K632" s="89">
        <v>0</v>
      </c>
      <c r="L632" s="91">
        <f>AC632</f>
        <v>0</v>
      </c>
      <c r="N632" s="126"/>
      <c r="O632" s="94"/>
      <c r="P632" s="92" t="s">
        <v>230</v>
      </c>
      <c r="Q632" s="76"/>
      <c r="R632" s="76"/>
      <c r="S632" s="76"/>
      <c r="T632" s="76"/>
      <c r="U632" s="76"/>
      <c r="V632" s="76"/>
      <c r="W632" s="76"/>
      <c r="X632" s="76"/>
      <c r="Y632" s="89"/>
      <c r="Z632" s="89"/>
      <c r="AA632" s="89"/>
      <c r="AB632" s="89"/>
      <c r="AC632" s="74">
        <f>SUM(Q632:AB632)</f>
        <v>0</v>
      </c>
    </row>
    <row r="633" spans="1:29" ht="17.25" customHeight="1" x14ac:dyDescent="0.3">
      <c r="I633" s="108"/>
      <c r="N633" s="126"/>
    </row>
    <row r="634" spans="1:29" ht="17.25" customHeight="1" x14ac:dyDescent="0.3">
      <c r="I634" s="108"/>
      <c r="N634" s="126"/>
    </row>
    <row r="635" spans="1:29" ht="17.25" customHeight="1" x14ac:dyDescent="0.3">
      <c r="I635" s="108"/>
      <c r="N635" s="126"/>
    </row>
    <row r="636" spans="1:29" ht="17.25" customHeight="1" x14ac:dyDescent="0.3">
      <c r="I636" s="108"/>
      <c r="N636" s="126"/>
    </row>
    <row r="637" spans="1:29" ht="17.25" customHeight="1" x14ac:dyDescent="0.3">
      <c r="I637" s="108"/>
      <c r="N637" s="126"/>
    </row>
    <row r="638" spans="1:29" ht="17.25" customHeight="1" x14ac:dyDescent="0.3">
      <c r="I638" s="108"/>
      <c r="N638" s="126"/>
    </row>
    <row r="639" spans="1:29" ht="17.25" customHeight="1" x14ac:dyDescent="0.3">
      <c r="I639" s="108"/>
      <c r="N639" s="126"/>
    </row>
    <row r="640" spans="1:29" ht="17.25" customHeight="1" x14ac:dyDescent="0.3">
      <c r="I640" s="108"/>
      <c r="N640" s="126"/>
    </row>
    <row r="641" spans="1:29" ht="17.25" customHeight="1" x14ac:dyDescent="0.3">
      <c r="I641" s="108"/>
      <c r="N641" s="126"/>
    </row>
    <row r="642" spans="1:29" ht="17.25" customHeight="1" x14ac:dyDescent="0.3">
      <c r="I642" s="108"/>
      <c r="N642" s="126"/>
    </row>
    <row r="643" spans="1:29" ht="17.25" customHeight="1" x14ac:dyDescent="0.3">
      <c r="I643" s="108"/>
      <c r="N643" s="126"/>
    </row>
    <row r="644" spans="1:29" ht="17.25" customHeight="1" x14ac:dyDescent="0.3">
      <c r="I644" s="108"/>
      <c r="N644" s="126"/>
    </row>
    <row r="645" spans="1:29" ht="17.25" customHeight="1" x14ac:dyDescent="0.3">
      <c r="I645" s="108"/>
      <c r="N645" s="126"/>
    </row>
    <row r="646" spans="1:29" ht="17.25" customHeight="1" x14ac:dyDescent="0.3">
      <c r="I646" s="108"/>
      <c r="N646" s="126"/>
    </row>
    <row r="647" spans="1:29" ht="17.25" customHeight="1" x14ac:dyDescent="0.3">
      <c r="I647" s="108"/>
      <c r="N647" s="126"/>
    </row>
    <row r="648" spans="1:29" ht="17.25" customHeight="1" x14ac:dyDescent="0.3">
      <c r="I648" s="108"/>
      <c r="N648" s="126"/>
    </row>
    <row r="649" spans="1:29" ht="17.25" customHeight="1" x14ac:dyDescent="0.3">
      <c r="I649" s="108"/>
      <c r="N649" s="126"/>
    </row>
    <row r="650" spans="1:29" ht="17.25" customHeight="1" x14ac:dyDescent="0.3">
      <c r="I650" s="108"/>
      <c r="N650" s="126"/>
    </row>
    <row r="651" spans="1:29" ht="17.25" customHeight="1" x14ac:dyDescent="0.3">
      <c r="B651" s="82">
        <v>2013</v>
      </c>
      <c r="C651" s="82">
        <v>2014</v>
      </c>
      <c r="D651" s="82">
        <v>2015</v>
      </c>
      <c r="E651" s="82">
        <v>2016</v>
      </c>
      <c r="F651" s="82">
        <v>2017</v>
      </c>
      <c r="G651" s="83">
        <v>2018</v>
      </c>
      <c r="H651" s="95">
        <v>2019</v>
      </c>
      <c r="I651" s="109">
        <v>2020</v>
      </c>
      <c r="J651" s="95">
        <v>2021</v>
      </c>
      <c r="K651" s="64">
        <v>2022</v>
      </c>
      <c r="L651" s="84">
        <v>2023</v>
      </c>
      <c r="N651" s="126"/>
      <c r="Q651" s="82" t="s">
        <v>210</v>
      </c>
      <c r="R651" s="82" t="s">
        <v>211</v>
      </c>
      <c r="S651" s="82" t="s">
        <v>212</v>
      </c>
      <c r="T651" s="82" t="s">
        <v>213</v>
      </c>
      <c r="U651" s="82" t="s">
        <v>214</v>
      </c>
      <c r="V651" s="82" t="s">
        <v>215</v>
      </c>
      <c r="W651" s="82" t="s">
        <v>216</v>
      </c>
      <c r="X651" s="82" t="s">
        <v>217</v>
      </c>
      <c r="Y651" s="82" t="s">
        <v>218</v>
      </c>
      <c r="Z651" s="82" t="s">
        <v>220</v>
      </c>
      <c r="AA651" s="82" t="s">
        <v>221</v>
      </c>
      <c r="AB651" s="82" t="s">
        <v>222</v>
      </c>
      <c r="AC651" s="87" t="s">
        <v>234</v>
      </c>
    </row>
    <row r="652" spans="1:29" ht="31.5" customHeight="1" x14ac:dyDescent="0.3">
      <c r="A652" s="92" t="s">
        <v>231</v>
      </c>
      <c r="B652" s="76">
        <v>0</v>
      </c>
      <c r="C652" s="76">
        <v>0</v>
      </c>
      <c r="D652" s="76">
        <v>0</v>
      </c>
      <c r="E652" s="76">
        <v>0</v>
      </c>
      <c r="F652" s="76">
        <v>0</v>
      </c>
      <c r="G652" s="96">
        <v>0</v>
      </c>
      <c r="H652" s="96">
        <v>141975.70000000004</v>
      </c>
      <c r="I652" s="106">
        <v>144822.79999999999</v>
      </c>
      <c r="J652" s="96">
        <v>113813.22</v>
      </c>
      <c r="K652" s="98">
        <v>105056.07</v>
      </c>
      <c r="L652" s="91">
        <f>AC652</f>
        <v>16110</v>
      </c>
      <c r="N652" s="126"/>
      <c r="O652" s="94"/>
      <c r="P652" s="92" t="s">
        <v>231</v>
      </c>
      <c r="Q652" s="76">
        <v>5370</v>
      </c>
      <c r="R652" s="76">
        <v>5370</v>
      </c>
      <c r="S652" s="76">
        <v>5370</v>
      </c>
      <c r="T652" s="76"/>
      <c r="U652" s="76"/>
      <c r="V652" s="76"/>
      <c r="W652" s="76"/>
      <c r="X652" s="76"/>
      <c r="Y652" s="89"/>
      <c r="Z652" s="89"/>
      <c r="AA652" s="89"/>
      <c r="AB652" s="89"/>
      <c r="AC652" s="74">
        <f>SUM(Q652:AB652)</f>
        <v>16110</v>
      </c>
    </row>
    <row r="653" spans="1:29" ht="17.25" customHeight="1" x14ac:dyDescent="0.3">
      <c r="I653" s="107"/>
      <c r="N653" s="126"/>
    </row>
    <row r="654" spans="1:29" ht="17.25" customHeight="1" x14ac:dyDescent="0.3">
      <c r="I654" s="110"/>
      <c r="N654" s="126"/>
    </row>
    <row r="655" spans="1:29" ht="17.25" customHeight="1" x14ac:dyDescent="0.3">
      <c r="I655" s="104"/>
      <c r="N655" s="126"/>
    </row>
    <row r="656" spans="1:29" ht="17.25" customHeight="1" x14ac:dyDescent="0.3">
      <c r="I656" s="104"/>
      <c r="N656" s="126"/>
    </row>
    <row r="657" spans="1:29" ht="17.25" customHeight="1" x14ac:dyDescent="0.3">
      <c r="I657" s="104"/>
      <c r="N657" s="126"/>
    </row>
    <row r="658" spans="1:29" ht="17.25" customHeight="1" x14ac:dyDescent="0.3">
      <c r="I658" s="104"/>
      <c r="N658" s="126"/>
    </row>
    <row r="659" spans="1:29" ht="17.25" customHeight="1" x14ac:dyDescent="0.3">
      <c r="I659" s="104"/>
      <c r="N659" s="126"/>
    </row>
    <row r="660" spans="1:29" ht="17.25" customHeight="1" x14ac:dyDescent="0.3">
      <c r="I660" s="104"/>
      <c r="N660" s="126"/>
    </row>
    <row r="661" spans="1:29" ht="17.25" customHeight="1" x14ac:dyDescent="0.3">
      <c r="I661" s="104"/>
      <c r="N661" s="126"/>
    </row>
    <row r="662" spans="1:29" ht="17.25" customHeight="1" x14ac:dyDescent="0.3">
      <c r="I662" s="104"/>
      <c r="N662" s="126"/>
    </row>
    <row r="663" spans="1:29" ht="17.25" customHeight="1" x14ac:dyDescent="0.3">
      <c r="I663" s="104"/>
      <c r="N663" s="126"/>
    </row>
    <row r="664" spans="1:29" ht="17.25" customHeight="1" x14ac:dyDescent="0.3">
      <c r="I664" s="104"/>
      <c r="N664" s="126"/>
    </row>
    <row r="665" spans="1:29" ht="17.25" customHeight="1" x14ac:dyDescent="0.3">
      <c r="I665" s="104"/>
      <c r="N665" s="126"/>
    </row>
    <row r="666" spans="1:29" ht="17.25" customHeight="1" x14ac:dyDescent="0.3">
      <c r="I666" s="104"/>
      <c r="N666" s="126"/>
    </row>
    <row r="667" spans="1:29" ht="17.25" customHeight="1" x14ac:dyDescent="0.3">
      <c r="I667" s="104"/>
      <c r="N667" s="126"/>
    </row>
    <row r="668" spans="1:29" ht="17.25" customHeight="1" x14ac:dyDescent="0.3">
      <c r="I668" s="104"/>
      <c r="N668" s="126"/>
    </row>
    <row r="669" spans="1:29" ht="17.25" customHeight="1" x14ac:dyDescent="0.3">
      <c r="I669" s="111"/>
      <c r="N669" s="126"/>
    </row>
    <row r="670" spans="1:29" ht="17.25" customHeight="1" x14ac:dyDescent="0.3">
      <c r="I670" s="112"/>
      <c r="N670" s="126"/>
    </row>
    <row r="671" spans="1:29" x14ac:dyDescent="0.3">
      <c r="B671" s="84">
        <v>2013</v>
      </c>
      <c r="C671" s="84">
        <v>2014</v>
      </c>
      <c r="D671" s="84">
        <v>2015</v>
      </c>
      <c r="E671" s="84">
        <v>2016</v>
      </c>
      <c r="F671" s="84">
        <v>2017</v>
      </c>
      <c r="G671" s="84">
        <v>2018</v>
      </c>
      <c r="H671" s="95">
        <v>2019</v>
      </c>
      <c r="I671" s="113">
        <v>2020</v>
      </c>
      <c r="J671" s="95">
        <v>2021</v>
      </c>
      <c r="K671" s="64">
        <v>2022</v>
      </c>
      <c r="L671" s="84">
        <v>2023</v>
      </c>
      <c r="N671" s="126"/>
      <c r="Q671" s="82" t="s">
        <v>210</v>
      </c>
      <c r="R671" s="82" t="s">
        <v>211</v>
      </c>
      <c r="S671" s="82" t="s">
        <v>212</v>
      </c>
      <c r="T671" s="82" t="s">
        <v>213</v>
      </c>
      <c r="U671" s="82" t="s">
        <v>214</v>
      </c>
      <c r="V671" s="82" t="s">
        <v>215</v>
      </c>
      <c r="W671" s="82" t="s">
        <v>216</v>
      </c>
      <c r="X671" s="82" t="s">
        <v>217</v>
      </c>
      <c r="Y671" s="82" t="s">
        <v>218</v>
      </c>
      <c r="Z671" s="82" t="s">
        <v>220</v>
      </c>
      <c r="AA671" s="82" t="s">
        <v>221</v>
      </c>
      <c r="AB671" s="82" t="s">
        <v>222</v>
      </c>
      <c r="AC671" s="87" t="s">
        <v>234</v>
      </c>
    </row>
    <row r="672" spans="1:29" ht="29.25" customHeight="1" x14ac:dyDescent="0.3">
      <c r="A672" s="114" t="s">
        <v>223</v>
      </c>
      <c r="B672" s="76">
        <v>3752773.55</v>
      </c>
      <c r="C672" s="76"/>
      <c r="D672" s="76"/>
      <c r="E672" s="76">
        <v>0</v>
      </c>
      <c r="F672" s="89">
        <v>5192798.7699999996</v>
      </c>
      <c r="G672" s="76">
        <v>2767121.07</v>
      </c>
      <c r="H672" s="96">
        <v>4589819.04</v>
      </c>
      <c r="I672" s="106">
        <v>16190911.680000002</v>
      </c>
      <c r="J672" s="96">
        <v>21683642.649999999</v>
      </c>
      <c r="K672" s="98">
        <v>22811854.770000003</v>
      </c>
      <c r="L672" s="91">
        <f>AC672</f>
        <v>5855584.54</v>
      </c>
      <c r="N672" s="127"/>
      <c r="O672" s="124"/>
      <c r="P672" s="92" t="s">
        <v>223</v>
      </c>
      <c r="Q672" s="76">
        <v>1951569.87</v>
      </c>
      <c r="R672" s="76">
        <v>1951569.87</v>
      </c>
      <c r="S672" s="76">
        <v>1952444.8</v>
      </c>
      <c r="T672" s="76"/>
      <c r="U672" s="76"/>
      <c r="V672" s="76"/>
      <c r="W672" s="76"/>
      <c r="X672" s="76"/>
      <c r="Y672" s="89"/>
      <c r="Z672" s="89"/>
      <c r="AA672" s="89"/>
      <c r="AB672" s="89"/>
      <c r="AC672" s="74">
        <f>SUM(Q672:AB672 )</f>
        <v>5855584.54</v>
      </c>
    </row>
    <row r="673" spans="9:14" x14ac:dyDescent="0.3">
      <c r="I673" s="104"/>
      <c r="N673" s="126"/>
    </row>
    <row r="674" spans="9:14" x14ac:dyDescent="0.3">
      <c r="I674" s="104"/>
      <c r="N674" s="126"/>
    </row>
    <row r="675" spans="9:14" x14ac:dyDescent="0.3">
      <c r="I675" s="104"/>
      <c r="N675" s="126"/>
    </row>
    <row r="676" spans="9:14" x14ac:dyDescent="0.3">
      <c r="I676" s="104"/>
      <c r="N676" s="126"/>
    </row>
    <row r="677" spans="9:14" x14ac:dyDescent="0.3">
      <c r="I677" s="104"/>
      <c r="N677" s="126"/>
    </row>
    <row r="678" spans="9:14" x14ac:dyDescent="0.3">
      <c r="I678" s="104"/>
      <c r="N678" s="126"/>
    </row>
    <row r="679" spans="9:14" x14ac:dyDescent="0.3">
      <c r="I679" s="104"/>
      <c r="N679" s="126"/>
    </row>
    <row r="680" spans="9:14" x14ac:dyDescent="0.3">
      <c r="I680" s="104"/>
      <c r="N680" s="126"/>
    </row>
    <row r="681" spans="9:14" x14ac:dyDescent="0.3">
      <c r="I681" s="104"/>
      <c r="N681" s="126"/>
    </row>
    <row r="682" spans="9:14" x14ac:dyDescent="0.3">
      <c r="I682" s="104"/>
      <c r="N682" s="126"/>
    </row>
    <row r="683" spans="9:14" x14ac:dyDescent="0.3">
      <c r="I683" s="104"/>
      <c r="N683" s="126"/>
    </row>
    <row r="684" spans="9:14" x14ac:dyDescent="0.3">
      <c r="I684" s="104"/>
      <c r="N684" s="126"/>
    </row>
    <row r="685" spans="9:14" x14ac:dyDescent="0.3">
      <c r="I685" s="104"/>
      <c r="N685" s="126"/>
    </row>
    <row r="686" spans="9:14" x14ac:dyDescent="0.3">
      <c r="I686" s="104"/>
      <c r="N686" s="126"/>
    </row>
    <row r="687" spans="9:14" x14ac:dyDescent="0.3">
      <c r="I687" s="104"/>
      <c r="N687" s="126"/>
    </row>
    <row r="688" spans="9:14" x14ac:dyDescent="0.3">
      <c r="I688" s="104"/>
      <c r="N688" s="126"/>
    </row>
    <row r="689" spans="1:29" x14ac:dyDescent="0.3">
      <c r="I689" s="111"/>
      <c r="N689" s="126"/>
    </row>
    <row r="690" spans="1:29" x14ac:dyDescent="0.3">
      <c r="B690" s="84">
        <v>2013</v>
      </c>
      <c r="C690" s="84">
        <v>2014</v>
      </c>
      <c r="D690" s="84">
        <v>2015</v>
      </c>
      <c r="E690" s="84">
        <v>2016</v>
      </c>
      <c r="F690" s="84">
        <v>2017</v>
      </c>
      <c r="G690" s="83">
        <v>2018</v>
      </c>
      <c r="H690" s="95">
        <v>2019</v>
      </c>
      <c r="I690" s="115">
        <v>2020</v>
      </c>
      <c r="J690" s="95">
        <v>2021</v>
      </c>
      <c r="K690" s="66">
        <v>2022</v>
      </c>
      <c r="L690" s="84">
        <v>2023</v>
      </c>
      <c r="N690" s="126"/>
      <c r="Q690" s="82" t="s">
        <v>210</v>
      </c>
      <c r="R690" s="82" t="s">
        <v>211</v>
      </c>
      <c r="S690" s="82" t="s">
        <v>212</v>
      </c>
      <c r="T690" s="82" t="s">
        <v>213</v>
      </c>
      <c r="U690" s="82" t="s">
        <v>214</v>
      </c>
      <c r="V690" s="82" t="s">
        <v>215</v>
      </c>
      <c r="W690" s="82" t="s">
        <v>216</v>
      </c>
      <c r="X690" s="82" t="s">
        <v>217</v>
      </c>
      <c r="Y690" s="82" t="s">
        <v>218</v>
      </c>
      <c r="Z690" s="82" t="s">
        <v>220</v>
      </c>
      <c r="AA690" s="82" t="s">
        <v>221</v>
      </c>
      <c r="AB690" s="82" t="s">
        <v>222</v>
      </c>
      <c r="AC690" s="87" t="s">
        <v>234</v>
      </c>
    </row>
    <row r="691" spans="1:29" ht="30.75" customHeight="1" x14ac:dyDescent="0.3">
      <c r="A691" s="116" t="s">
        <v>228</v>
      </c>
      <c r="B691" s="76"/>
      <c r="C691" s="76"/>
      <c r="D691" s="76"/>
      <c r="E691" s="76"/>
      <c r="F691" s="89"/>
      <c r="G691" s="96">
        <v>753595.45</v>
      </c>
      <c r="H691" s="96">
        <v>14217180.02</v>
      </c>
      <c r="I691" s="106">
        <v>16812912.580000002</v>
      </c>
      <c r="J691" s="96">
        <v>1493432.4200000002</v>
      </c>
      <c r="K691" s="98">
        <v>85515454.62000002</v>
      </c>
      <c r="L691" s="91">
        <f>AC691</f>
        <v>3148345.5300000003</v>
      </c>
      <c r="N691" s="127"/>
      <c r="O691" s="72"/>
      <c r="P691" s="88" t="s">
        <v>229</v>
      </c>
      <c r="Q691" s="76">
        <v>1975292</v>
      </c>
      <c r="R691" s="76">
        <v>1173053.53</v>
      </c>
      <c r="S691" s="76"/>
      <c r="T691" s="76"/>
      <c r="U691" s="76"/>
      <c r="V691" s="76"/>
      <c r="W691" s="76"/>
      <c r="X691" s="76"/>
      <c r="Y691" s="89"/>
      <c r="Z691" s="89"/>
      <c r="AA691" s="89"/>
      <c r="AB691" s="89"/>
      <c r="AC691" s="74">
        <f>SUM(Q691:AB691 )</f>
        <v>3148345.5300000003</v>
      </c>
    </row>
    <row r="692" spans="1:29" x14ac:dyDescent="0.3">
      <c r="I692" s="104"/>
      <c r="N692" s="126"/>
    </row>
    <row r="693" spans="1:29" x14ac:dyDescent="0.3">
      <c r="I693" s="104"/>
      <c r="N693" s="126"/>
    </row>
    <row r="694" spans="1:29" x14ac:dyDescent="0.3">
      <c r="I694" s="104"/>
      <c r="N694" s="126"/>
    </row>
    <row r="695" spans="1:29" x14ac:dyDescent="0.3">
      <c r="I695" s="104"/>
      <c r="N695" s="126"/>
    </row>
    <row r="696" spans="1:29" x14ac:dyDescent="0.3">
      <c r="I696" s="104"/>
      <c r="N696" s="126"/>
    </row>
    <row r="697" spans="1:29" x14ac:dyDescent="0.3">
      <c r="I697" s="104"/>
      <c r="N697" s="126"/>
    </row>
    <row r="698" spans="1:29" x14ac:dyDescent="0.3">
      <c r="I698" s="104"/>
      <c r="N698" s="126"/>
    </row>
    <row r="699" spans="1:29" x14ac:dyDescent="0.3">
      <c r="I699" s="104"/>
      <c r="N699" s="126"/>
    </row>
    <row r="700" spans="1:29" x14ac:dyDescent="0.3">
      <c r="I700" s="104"/>
      <c r="N700" s="126"/>
    </row>
    <row r="701" spans="1:29" x14ac:dyDescent="0.3">
      <c r="I701" s="104"/>
      <c r="N701" s="126"/>
    </row>
    <row r="702" spans="1:29" x14ac:dyDescent="0.3">
      <c r="I702" s="104"/>
      <c r="N702" s="126"/>
    </row>
    <row r="703" spans="1:29" x14ac:dyDescent="0.3">
      <c r="I703" s="104"/>
      <c r="N703" s="126"/>
    </row>
    <row r="704" spans="1:29" x14ac:dyDescent="0.3">
      <c r="I704" s="104"/>
      <c r="N704" s="126"/>
    </row>
    <row r="705" spans="1:29" x14ac:dyDescent="0.3">
      <c r="I705" s="104"/>
      <c r="N705" s="126"/>
    </row>
    <row r="706" spans="1:29" x14ac:dyDescent="0.3">
      <c r="I706" s="104"/>
      <c r="N706" s="126"/>
    </row>
    <row r="707" spans="1:29" x14ac:dyDescent="0.3">
      <c r="B707" s="84">
        <v>2013</v>
      </c>
      <c r="C707" s="84">
        <v>2014</v>
      </c>
      <c r="D707" s="84">
        <v>2015</v>
      </c>
      <c r="E707" s="84">
        <v>2016</v>
      </c>
      <c r="F707" s="84">
        <v>2017</v>
      </c>
      <c r="G707" s="83">
        <v>2018</v>
      </c>
      <c r="H707" s="95">
        <v>2019</v>
      </c>
      <c r="I707" s="64">
        <v>2020</v>
      </c>
      <c r="J707" s="95">
        <v>2021</v>
      </c>
      <c r="K707" s="64">
        <v>2022</v>
      </c>
      <c r="L707" s="84">
        <v>2023</v>
      </c>
      <c r="N707" s="126"/>
      <c r="Q707" s="82" t="s">
        <v>210</v>
      </c>
      <c r="R707" s="82" t="s">
        <v>211</v>
      </c>
      <c r="S707" s="82" t="s">
        <v>212</v>
      </c>
      <c r="T707" s="82" t="s">
        <v>213</v>
      </c>
      <c r="U707" s="82" t="s">
        <v>214</v>
      </c>
      <c r="V707" s="82" t="s">
        <v>215</v>
      </c>
      <c r="W707" s="82" t="s">
        <v>216</v>
      </c>
      <c r="X707" s="82" t="s">
        <v>217</v>
      </c>
      <c r="Y707" s="82" t="s">
        <v>218</v>
      </c>
      <c r="Z707" s="82" t="s">
        <v>220</v>
      </c>
      <c r="AA707" s="82" t="s">
        <v>221</v>
      </c>
      <c r="AB707" s="82" t="s">
        <v>222</v>
      </c>
      <c r="AC707" s="87" t="s">
        <v>234</v>
      </c>
    </row>
    <row r="708" spans="1:29" ht="30.75" customHeight="1" x14ac:dyDescent="0.3">
      <c r="A708" s="116" t="s">
        <v>42</v>
      </c>
      <c r="B708" s="76">
        <v>346276384.89999998</v>
      </c>
      <c r="C708" s="76">
        <v>178768483.81999999</v>
      </c>
      <c r="D708" s="76">
        <v>266975293.37</v>
      </c>
      <c r="E708" s="76">
        <v>349711059.56999999</v>
      </c>
      <c r="F708" s="89">
        <v>352770330.45999998</v>
      </c>
      <c r="G708" s="96">
        <v>291770966.22000003</v>
      </c>
      <c r="H708" s="96">
        <v>164496936.22</v>
      </c>
      <c r="I708" s="117">
        <v>194071575.65000001</v>
      </c>
      <c r="J708" s="96">
        <v>84453828.719999999</v>
      </c>
      <c r="K708" s="98">
        <v>35714648.710000001</v>
      </c>
      <c r="L708" s="91">
        <f>AC708</f>
        <v>0</v>
      </c>
      <c r="N708" s="127"/>
      <c r="O708" s="124"/>
      <c r="P708" s="92" t="s">
        <v>224</v>
      </c>
      <c r="Q708" s="76"/>
      <c r="R708" s="76"/>
      <c r="S708" s="76"/>
      <c r="T708" s="76"/>
      <c r="U708" s="76"/>
      <c r="V708" s="76"/>
      <c r="W708" s="76"/>
      <c r="X708" s="76"/>
      <c r="Y708" s="89"/>
      <c r="Z708" s="89"/>
      <c r="AA708" s="89"/>
      <c r="AB708" s="89"/>
      <c r="AC708" s="74">
        <f>SUM( Q708:AB708)</f>
        <v>0</v>
      </c>
    </row>
    <row r="709" spans="1:29" x14ac:dyDescent="0.3">
      <c r="I709" s="110"/>
      <c r="N709" s="126"/>
    </row>
    <row r="710" spans="1:29" x14ac:dyDescent="0.3">
      <c r="I710" s="104"/>
      <c r="N710" s="126"/>
    </row>
    <row r="711" spans="1:29" x14ac:dyDescent="0.3">
      <c r="I711" s="104"/>
      <c r="N711" s="126"/>
    </row>
    <row r="712" spans="1:29" x14ac:dyDescent="0.3">
      <c r="I712" s="104"/>
      <c r="N712" s="126"/>
    </row>
    <row r="713" spans="1:29" x14ac:dyDescent="0.3">
      <c r="I713" s="104"/>
      <c r="N713" s="126"/>
    </row>
    <row r="714" spans="1:29" x14ac:dyDescent="0.3">
      <c r="I714" s="104"/>
      <c r="N714" s="126"/>
    </row>
    <row r="715" spans="1:29" x14ac:dyDescent="0.3">
      <c r="I715" s="104"/>
      <c r="N715" s="126"/>
    </row>
    <row r="716" spans="1:29" x14ac:dyDescent="0.3">
      <c r="I716" s="104"/>
      <c r="N716" s="126"/>
    </row>
    <row r="717" spans="1:29" x14ac:dyDescent="0.3">
      <c r="I717" s="104"/>
      <c r="N717" s="126"/>
    </row>
    <row r="718" spans="1:29" x14ac:dyDescent="0.3">
      <c r="I718" s="104"/>
      <c r="N718" s="126"/>
    </row>
    <row r="719" spans="1:29" x14ac:dyDescent="0.3">
      <c r="I719" s="104"/>
      <c r="N719" s="126"/>
    </row>
    <row r="720" spans="1:29" x14ac:dyDescent="0.3">
      <c r="I720" s="104"/>
      <c r="N720" s="126"/>
    </row>
    <row r="721" spans="1:29" x14ac:dyDescent="0.3">
      <c r="I721" s="104"/>
      <c r="N721" s="126"/>
    </row>
    <row r="722" spans="1:29" x14ac:dyDescent="0.3">
      <c r="I722" s="104"/>
      <c r="N722" s="126"/>
    </row>
    <row r="723" spans="1:29" x14ac:dyDescent="0.3">
      <c r="I723" s="104"/>
      <c r="N723" s="126"/>
    </row>
    <row r="724" spans="1:29" x14ac:dyDescent="0.3">
      <c r="I724" s="104"/>
      <c r="N724" s="126"/>
    </row>
    <row r="725" spans="1:29" x14ac:dyDescent="0.3">
      <c r="I725" s="111"/>
      <c r="N725" s="126"/>
    </row>
    <row r="726" spans="1:29" x14ac:dyDescent="0.3">
      <c r="B726" s="84">
        <v>2013</v>
      </c>
      <c r="C726" s="84">
        <v>2014</v>
      </c>
      <c r="D726" s="84">
        <v>2015</v>
      </c>
      <c r="E726" s="84">
        <v>2016</v>
      </c>
      <c r="F726" s="84">
        <v>2017</v>
      </c>
      <c r="G726" s="83">
        <v>2018</v>
      </c>
      <c r="H726" s="95">
        <v>2019</v>
      </c>
      <c r="I726" s="64">
        <v>2020</v>
      </c>
      <c r="J726" s="95">
        <v>2021</v>
      </c>
      <c r="K726" s="64">
        <v>2022</v>
      </c>
      <c r="L726" s="84">
        <v>2023</v>
      </c>
      <c r="N726" s="126"/>
      <c r="O726" s="86"/>
      <c r="P726" s="118"/>
      <c r="Q726" s="64" t="s">
        <v>210</v>
      </c>
      <c r="R726" s="64" t="s">
        <v>211</v>
      </c>
      <c r="S726" s="64" t="s">
        <v>212</v>
      </c>
      <c r="T726" s="64" t="s">
        <v>213</v>
      </c>
      <c r="U726" s="64" t="s">
        <v>214</v>
      </c>
      <c r="V726" s="64" t="s">
        <v>215</v>
      </c>
      <c r="W726" s="64" t="s">
        <v>216</v>
      </c>
      <c r="X726" s="64" t="s">
        <v>217</v>
      </c>
      <c r="Y726" s="64" t="s">
        <v>218</v>
      </c>
      <c r="Z726" s="64" t="s">
        <v>220</v>
      </c>
      <c r="AA726" s="64" t="s">
        <v>221</v>
      </c>
      <c r="AB726" s="64" t="s">
        <v>222</v>
      </c>
      <c r="AC726" s="87" t="s">
        <v>234</v>
      </c>
    </row>
    <row r="727" spans="1:29" ht="30.75" x14ac:dyDescent="0.3">
      <c r="A727" s="116" t="s">
        <v>235</v>
      </c>
      <c r="B727" s="76"/>
      <c r="C727" s="76"/>
      <c r="D727" s="76"/>
      <c r="E727" s="76"/>
      <c r="F727" s="89"/>
      <c r="G727" s="96"/>
      <c r="H727" s="96"/>
      <c r="I727" s="106"/>
      <c r="J727" s="96">
        <v>2493152.52</v>
      </c>
      <c r="K727" s="98">
        <v>4153139.5700000003</v>
      </c>
      <c r="L727" s="91">
        <f>AC727</f>
        <v>29201.4</v>
      </c>
      <c r="N727" s="126"/>
      <c r="O727" s="86"/>
      <c r="P727" s="88" t="s">
        <v>233</v>
      </c>
      <c r="Q727" s="98"/>
      <c r="R727" s="98">
        <v>14546.4</v>
      </c>
      <c r="S727" s="98">
        <v>14655</v>
      </c>
      <c r="T727" s="98"/>
      <c r="U727" s="98"/>
      <c r="V727" s="98"/>
      <c r="W727" s="98"/>
      <c r="X727" s="98"/>
      <c r="Y727" s="98"/>
      <c r="Z727" s="98"/>
      <c r="AA727" s="98"/>
      <c r="AB727" s="69"/>
      <c r="AC727" s="74">
        <f>SUM(Q727:AB727 )</f>
        <v>29201.4</v>
      </c>
    </row>
    <row r="728" spans="1:29" x14ac:dyDescent="0.3">
      <c r="I728" s="104"/>
      <c r="N728" s="126"/>
    </row>
    <row r="729" spans="1:29" x14ac:dyDescent="0.3">
      <c r="I729" s="104"/>
      <c r="N729" s="126"/>
    </row>
    <row r="730" spans="1:29" x14ac:dyDescent="0.3">
      <c r="I730" s="104"/>
      <c r="N730" s="126"/>
    </row>
    <row r="731" spans="1:29" x14ac:dyDescent="0.3">
      <c r="I731" s="104"/>
      <c r="N731" s="126"/>
    </row>
    <row r="732" spans="1:29" x14ac:dyDescent="0.3">
      <c r="I732" s="104"/>
      <c r="N732" s="126"/>
    </row>
    <row r="733" spans="1:29" x14ac:dyDescent="0.3">
      <c r="I733" s="104"/>
      <c r="N733" s="126"/>
    </row>
    <row r="734" spans="1:29" x14ac:dyDescent="0.3">
      <c r="I734" s="104"/>
      <c r="N734" s="126"/>
    </row>
    <row r="735" spans="1:29" x14ac:dyDescent="0.3">
      <c r="I735" s="104"/>
      <c r="N735" s="126"/>
    </row>
    <row r="736" spans="1:29" x14ac:dyDescent="0.3">
      <c r="I736" s="104"/>
      <c r="N736" s="126"/>
    </row>
    <row r="737" spans="1:29" x14ac:dyDescent="0.3">
      <c r="I737" s="104"/>
      <c r="N737" s="126"/>
    </row>
    <row r="738" spans="1:29" x14ac:dyDescent="0.3">
      <c r="I738" s="104"/>
      <c r="N738" s="126"/>
    </row>
    <row r="739" spans="1:29" x14ac:dyDescent="0.3">
      <c r="I739" s="104"/>
      <c r="N739" s="126"/>
    </row>
    <row r="740" spans="1:29" x14ac:dyDescent="0.3">
      <c r="I740" s="104"/>
      <c r="N740" s="126"/>
    </row>
    <row r="741" spans="1:29" x14ac:dyDescent="0.3">
      <c r="I741" s="104"/>
      <c r="N741" s="126"/>
    </row>
    <row r="742" spans="1:29" x14ac:dyDescent="0.3">
      <c r="I742" s="104"/>
      <c r="N742" s="126"/>
    </row>
    <row r="743" spans="1:29" x14ac:dyDescent="0.3">
      <c r="I743" s="104"/>
      <c r="N743" s="126"/>
    </row>
    <row r="744" spans="1:29" x14ac:dyDescent="0.3">
      <c r="I744" s="111"/>
      <c r="N744" s="126"/>
    </row>
    <row r="745" spans="1:29" x14ac:dyDescent="0.3">
      <c r="I745" s="112"/>
      <c r="N745" s="126"/>
    </row>
    <row r="746" spans="1:29" x14ac:dyDescent="0.3">
      <c r="I746" s="104"/>
      <c r="N746" s="126"/>
    </row>
    <row r="747" spans="1:29" x14ac:dyDescent="0.3">
      <c r="I747" s="104"/>
      <c r="N747" s="126"/>
    </row>
    <row r="748" spans="1:29" x14ac:dyDescent="0.3">
      <c r="I748" s="104"/>
      <c r="N748" s="126"/>
    </row>
    <row r="749" spans="1:29" x14ac:dyDescent="0.3">
      <c r="N749" s="126"/>
    </row>
    <row r="750" spans="1:29" x14ac:dyDescent="0.3">
      <c r="B750" s="84">
        <v>2013</v>
      </c>
      <c r="C750" s="84">
        <v>2014</v>
      </c>
      <c r="D750" s="84">
        <v>2015</v>
      </c>
      <c r="E750" s="84">
        <v>2016</v>
      </c>
      <c r="F750" s="84">
        <v>2017</v>
      </c>
      <c r="G750" s="83">
        <v>2018</v>
      </c>
      <c r="H750" s="95">
        <v>2019</v>
      </c>
      <c r="I750" s="64">
        <v>2020</v>
      </c>
      <c r="J750" s="95">
        <v>2021</v>
      </c>
      <c r="K750" s="64">
        <v>2022</v>
      </c>
      <c r="L750" s="84">
        <v>2023</v>
      </c>
      <c r="N750" s="126"/>
      <c r="Q750" s="82" t="s">
        <v>210</v>
      </c>
      <c r="R750" s="82" t="s">
        <v>211</v>
      </c>
      <c r="S750" s="82" t="s">
        <v>212</v>
      </c>
      <c r="T750" s="82" t="s">
        <v>213</v>
      </c>
      <c r="U750" s="82" t="s">
        <v>214</v>
      </c>
      <c r="V750" s="82" t="s">
        <v>215</v>
      </c>
      <c r="W750" s="82" t="s">
        <v>216</v>
      </c>
      <c r="X750" s="82" t="s">
        <v>217</v>
      </c>
      <c r="Y750" s="82" t="s">
        <v>218</v>
      </c>
      <c r="Z750" s="82" t="s">
        <v>220</v>
      </c>
      <c r="AA750" s="82" t="s">
        <v>221</v>
      </c>
      <c r="AB750" s="82" t="s">
        <v>222</v>
      </c>
      <c r="AC750" s="87" t="s">
        <v>234</v>
      </c>
    </row>
    <row r="751" spans="1:29" ht="30.75" customHeight="1" x14ac:dyDescent="0.3">
      <c r="A751" s="116" t="s">
        <v>236</v>
      </c>
      <c r="B751" s="76"/>
      <c r="C751" s="76"/>
      <c r="D751" s="76"/>
      <c r="E751" s="76"/>
      <c r="F751" s="89"/>
      <c r="G751" s="96"/>
      <c r="H751" s="96"/>
      <c r="I751" s="106"/>
      <c r="J751" s="96">
        <v>11827231.089999996</v>
      </c>
      <c r="K751" s="98">
        <v>0</v>
      </c>
      <c r="L751" s="91">
        <f>AC751</f>
        <v>0</v>
      </c>
      <c r="N751" s="126"/>
      <c r="O751" s="94"/>
      <c r="P751" s="92" t="s">
        <v>219</v>
      </c>
      <c r="Q751" s="76"/>
      <c r="R751" s="76"/>
      <c r="S751" s="76"/>
      <c r="T751" s="76"/>
      <c r="U751" s="76"/>
      <c r="V751" s="76"/>
      <c r="W751" s="76"/>
      <c r="X751" s="76"/>
      <c r="Y751" s="89"/>
      <c r="Z751" s="89"/>
      <c r="AA751" s="89"/>
      <c r="AB751" s="89"/>
      <c r="AC751" s="74">
        <f>SUM(Q751:AB751)</f>
        <v>0</v>
      </c>
    </row>
    <row r="752" spans="1:29" x14ac:dyDescent="0.3">
      <c r="I752" s="104"/>
      <c r="N752" s="126"/>
    </row>
    <row r="753" spans="2:29" x14ac:dyDescent="0.3">
      <c r="I753" s="104"/>
      <c r="N753" s="126"/>
    </row>
    <row r="754" spans="2:29" x14ac:dyDescent="0.3">
      <c r="I754" s="104"/>
      <c r="N754" s="126"/>
    </row>
    <row r="755" spans="2:29" x14ac:dyDescent="0.3">
      <c r="I755" s="104"/>
      <c r="N755" s="126"/>
    </row>
    <row r="756" spans="2:29" x14ac:dyDescent="0.3">
      <c r="I756" s="104"/>
      <c r="N756" s="126"/>
    </row>
    <row r="757" spans="2:29" x14ac:dyDescent="0.3">
      <c r="I757" s="104"/>
      <c r="N757" s="126"/>
    </row>
    <row r="758" spans="2:29" x14ac:dyDescent="0.3">
      <c r="I758" s="104"/>
      <c r="N758" s="126"/>
    </row>
    <row r="759" spans="2:29" x14ac:dyDescent="0.3">
      <c r="I759" s="104"/>
      <c r="N759" s="126"/>
    </row>
    <row r="760" spans="2:29" x14ac:dyDescent="0.3">
      <c r="I760" s="104"/>
      <c r="N760" s="126"/>
    </row>
    <row r="761" spans="2:29" x14ac:dyDescent="0.3">
      <c r="I761" s="104"/>
      <c r="N761" s="126"/>
    </row>
    <row r="762" spans="2:29" x14ac:dyDescent="0.3">
      <c r="I762" s="104"/>
      <c r="N762" s="126"/>
    </row>
    <row r="763" spans="2:29" x14ac:dyDescent="0.3">
      <c r="I763" s="104"/>
      <c r="N763" s="126"/>
    </row>
    <row r="764" spans="2:29" x14ac:dyDescent="0.3">
      <c r="I764" s="104"/>
      <c r="N764" s="126"/>
    </row>
    <row r="765" spans="2:29" x14ac:dyDescent="0.3">
      <c r="I765" s="104"/>
      <c r="N765" s="126"/>
    </row>
    <row r="766" spans="2:29" x14ac:dyDescent="0.3">
      <c r="I766" s="104"/>
      <c r="N766" s="126"/>
    </row>
    <row r="767" spans="2:29" x14ac:dyDescent="0.3">
      <c r="I767" s="104"/>
      <c r="N767" s="126"/>
    </row>
    <row r="768" spans="2:29" x14ac:dyDescent="0.3">
      <c r="B768" s="84">
        <v>2013</v>
      </c>
      <c r="C768" s="84">
        <v>2014</v>
      </c>
      <c r="D768" s="84">
        <v>2015</v>
      </c>
      <c r="E768" s="84">
        <v>2016</v>
      </c>
      <c r="F768" s="84">
        <v>2017</v>
      </c>
      <c r="G768" s="84">
        <v>2018</v>
      </c>
      <c r="H768" s="64">
        <v>2019</v>
      </c>
      <c r="I768" s="83">
        <v>2020</v>
      </c>
      <c r="J768" s="84">
        <v>2021</v>
      </c>
      <c r="K768" s="64">
        <v>2022</v>
      </c>
      <c r="L768" s="84">
        <v>2023</v>
      </c>
      <c r="N768" s="126"/>
      <c r="Q768" s="84" t="s">
        <v>210</v>
      </c>
      <c r="R768" s="84" t="s">
        <v>211</v>
      </c>
      <c r="S768" s="84" t="s">
        <v>212</v>
      </c>
      <c r="T768" s="84" t="s">
        <v>213</v>
      </c>
      <c r="U768" s="84" t="s">
        <v>214</v>
      </c>
      <c r="V768" s="84" t="s">
        <v>215</v>
      </c>
      <c r="W768" s="84" t="s">
        <v>216</v>
      </c>
      <c r="X768" s="84" t="s">
        <v>217</v>
      </c>
      <c r="Y768" s="84" t="s">
        <v>218</v>
      </c>
      <c r="Z768" s="84" t="s">
        <v>220</v>
      </c>
      <c r="AA768" s="84" t="s">
        <v>221</v>
      </c>
      <c r="AB768" s="84" t="s">
        <v>222</v>
      </c>
      <c r="AC768" s="87" t="s">
        <v>234</v>
      </c>
    </row>
    <row r="769" spans="1:32" ht="39.75" customHeight="1" x14ac:dyDescent="0.3">
      <c r="A769" s="119" t="s">
        <v>225</v>
      </c>
      <c r="B769" s="98">
        <v>1184996739.9700007</v>
      </c>
      <c r="C769" s="98">
        <v>1127633894.8800004</v>
      </c>
      <c r="D769" s="98">
        <v>1245635038.9699998</v>
      </c>
      <c r="E769" s="98">
        <v>1416607309.0800006</v>
      </c>
      <c r="F769" s="98">
        <v>1525927207.7800002</v>
      </c>
      <c r="G769" s="98">
        <v>1542010297.4199998</v>
      </c>
      <c r="H769" s="98">
        <v>1585812368.54</v>
      </c>
      <c r="I769" s="110">
        <v>1634462503.21</v>
      </c>
      <c r="J769" s="98">
        <v>1633782197.2400002</v>
      </c>
      <c r="K769" s="98">
        <v>1913651705.184</v>
      </c>
      <c r="L769" s="91">
        <f>AC769</f>
        <v>481555389.50000006</v>
      </c>
      <c r="N769" s="129"/>
      <c r="O769" s="120"/>
      <c r="P769" s="98" t="s">
        <v>226</v>
      </c>
      <c r="Q769" s="76">
        <f t="shared" ref="Q769:AB769" si="0">Q3+Q25+Q47+Q67+Q89+Q113+Q137+Q158+Q177+Q196+Q216+Q237+Q256+Q275+Q294+Q316+Q335+Q353+Q372+Q393+Q413+Q432+Q451+Q470+Q489+Q509+Q529+Q548+Q572++Q590+Q613+Q652+Q632+Q672+Q691+Q708+Q727+Q751</f>
        <v>150784887.59000003</v>
      </c>
      <c r="R769" s="76">
        <f t="shared" si="0"/>
        <v>164996414.70000002</v>
      </c>
      <c r="S769" s="76">
        <f t="shared" si="0"/>
        <v>165774087.20999998</v>
      </c>
      <c r="T769" s="76">
        <f t="shared" si="0"/>
        <v>0</v>
      </c>
      <c r="U769" s="76">
        <f t="shared" si="0"/>
        <v>0</v>
      </c>
      <c r="V769" s="76">
        <f t="shared" si="0"/>
        <v>0</v>
      </c>
      <c r="W769" s="76">
        <f t="shared" si="0"/>
        <v>0</v>
      </c>
      <c r="X769" s="76">
        <f t="shared" si="0"/>
        <v>0</v>
      </c>
      <c r="Y769" s="76">
        <f t="shared" si="0"/>
        <v>0</v>
      </c>
      <c r="Z769" s="76">
        <f t="shared" si="0"/>
        <v>0</v>
      </c>
      <c r="AA769" s="76">
        <f t="shared" si="0"/>
        <v>0</v>
      </c>
      <c r="AB769" s="76">
        <f t="shared" si="0"/>
        <v>0</v>
      </c>
      <c r="AC769" s="74">
        <f>SUM(Q769:AB769 )</f>
        <v>481555389.50000006</v>
      </c>
      <c r="AF769" s="132">
        <v>149622185.71000004</v>
      </c>
    </row>
    <row r="770" spans="1:32" x14ac:dyDescent="0.3">
      <c r="I770" s="104"/>
      <c r="N770" s="126"/>
      <c r="AF770">
        <v>148832568.03</v>
      </c>
    </row>
    <row r="771" spans="1:32" x14ac:dyDescent="0.3">
      <c r="I771" s="104"/>
      <c r="N771" s="126"/>
      <c r="AF771" s="132">
        <f>AF769-AF770</f>
        <v>789617.68000003695</v>
      </c>
    </row>
    <row r="772" spans="1:32" x14ac:dyDescent="0.3">
      <c r="I772" s="104"/>
      <c r="N772" s="126"/>
      <c r="AC772" s="75"/>
    </row>
    <row r="773" spans="1:32" x14ac:dyDescent="0.3">
      <c r="I773" s="104"/>
      <c r="N773" s="126"/>
      <c r="AC773" s="75"/>
    </row>
    <row r="774" spans="1:32" x14ac:dyDescent="0.3">
      <c r="I774" s="104"/>
      <c r="N774" s="126"/>
      <c r="AC774" s="75"/>
    </row>
    <row r="775" spans="1:32" x14ac:dyDescent="0.3">
      <c r="I775" s="104"/>
      <c r="N775" s="126"/>
      <c r="AC775" s="75"/>
    </row>
    <row r="776" spans="1:32" x14ac:dyDescent="0.3">
      <c r="I776" s="104"/>
      <c r="N776" s="126"/>
      <c r="AC776" s="75"/>
    </row>
    <row r="777" spans="1:32" x14ac:dyDescent="0.3">
      <c r="I777" s="104"/>
      <c r="N777" s="126"/>
      <c r="AC777" s="75"/>
    </row>
    <row r="778" spans="1:32" x14ac:dyDescent="0.3">
      <c r="I778" s="104"/>
      <c r="N778" s="126"/>
    </row>
    <row r="779" spans="1:32" x14ac:dyDescent="0.3">
      <c r="I779" s="104"/>
      <c r="N779" s="126"/>
    </row>
    <row r="780" spans="1:32" x14ac:dyDescent="0.3">
      <c r="I780" s="104"/>
      <c r="N780" s="126"/>
    </row>
    <row r="781" spans="1:32" x14ac:dyDescent="0.3">
      <c r="I781" s="104"/>
      <c r="N781" s="126"/>
    </row>
    <row r="782" spans="1:32" x14ac:dyDescent="0.3">
      <c r="I782" s="104"/>
      <c r="N782" s="126"/>
    </row>
    <row r="783" spans="1:32" x14ac:dyDescent="0.3">
      <c r="I783" s="104"/>
      <c r="N783" s="126"/>
    </row>
    <row r="784" spans="1:32" x14ac:dyDescent="0.3">
      <c r="I784" s="104"/>
      <c r="N784" s="126"/>
    </row>
    <row r="785" spans="6:29" x14ac:dyDescent="0.3">
      <c r="I785" s="104"/>
      <c r="N785" s="126"/>
    </row>
    <row r="786" spans="6:29" x14ac:dyDescent="0.3">
      <c r="I786" s="121"/>
      <c r="N786" s="126"/>
      <c r="AC786" s="75"/>
    </row>
    <row r="787" spans="6:29" x14ac:dyDescent="0.3">
      <c r="F787" s="93"/>
      <c r="G787" s="93"/>
      <c r="H787" s="93"/>
      <c r="I787" s="106"/>
      <c r="J787" s="93"/>
      <c r="K787" s="93"/>
      <c r="N787" s="130"/>
      <c r="O787" s="93"/>
      <c r="P787" s="93"/>
      <c r="Q787" s="93"/>
      <c r="R787" s="93"/>
      <c r="S787" s="93"/>
      <c r="T787" s="93"/>
      <c r="U787" s="93"/>
      <c r="V787" s="93"/>
      <c r="W787" s="93"/>
      <c r="AC787" s="75"/>
    </row>
    <row r="788" spans="6:29" x14ac:dyDescent="0.3">
      <c r="F788" s="70"/>
      <c r="G788" s="70"/>
      <c r="H788" s="70"/>
      <c r="I788" s="104"/>
      <c r="J788" s="70"/>
      <c r="K788" s="70"/>
      <c r="N788" s="127"/>
      <c r="O788" s="70"/>
      <c r="P788" s="70"/>
      <c r="Q788" s="70"/>
      <c r="R788" s="70"/>
      <c r="S788" s="70"/>
      <c r="T788" s="70"/>
      <c r="U788" s="70"/>
      <c r="V788" s="70"/>
      <c r="W788" s="67"/>
      <c r="AC788" s="75"/>
    </row>
    <row r="789" spans="6:29" x14ac:dyDescent="0.3">
      <c r="I789" s="104"/>
      <c r="N789" s="126"/>
      <c r="AC789" s="75"/>
    </row>
    <row r="790" spans="6:29" x14ac:dyDescent="0.3">
      <c r="I790" s="104"/>
      <c r="N790" s="126"/>
    </row>
    <row r="791" spans="6:29" x14ac:dyDescent="0.3">
      <c r="I791" s="104"/>
      <c r="N791" s="126"/>
    </row>
    <row r="792" spans="6:29" x14ac:dyDescent="0.3">
      <c r="I792" s="104"/>
      <c r="N792" s="126"/>
    </row>
    <row r="793" spans="6:29" x14ac:dyDescent="0.3">
      <c r="I793" s="104"/>
      <c r="N793" s="126"/>
    </row>
    <row r="794" spans="6:29" x14ac:dyDescent="0.3">
      <c r="I794" s="104"/>
      <c r="N794" s="126"/>
    </row>
    <row r="795" spans="6:29" x14ac:dyDescent="0.3">
      <c r="I795" s="104"/>
      <c r="N795" s="126"/>
    </row>
    <row r="796" spans="6:29" x14ac:dyDescent="0.3">
      <c r="I796" s="104"/>
      <c r="N796" s="126"/>
    </row>
    <row r="797" spans="6:29" x14ac:dyDescent="0.3">
      <c r="I797" s="104"/>
    </row>
    <row r="798" spans="6:29" x14ac:dyDescent="0.3">
      <c r="I798" s="104"/>
    </row>
    <row r="799" spans="6:29" x14ac:dyDescent="0.3">
      <c r="I799" s="104"/>
    </row>
    <row r="800" spans="6:29" x14ac:dyDescent="0.3">
      <c r="I800" s="104"/>
    </row>
    <row r="801" spans="9:9" x14ac:dyDescent="0.3">
      <c r="I801" s="104"/>
    </row>
    <row r="802" spans="9:9" x14ac:dyDescent="0.3">
      <c r="I802" s="104"/>
    </row>
    <row r="803" spans="9:9" x14ac:dyDescent="0.3">
      <c r="I803" s="104"/>
    </row>
    <row r="804" spans="9:9" x14ac:dyDescent="0.3">
      <c r="I804" s="104"/>
    </row>
    <row r="805" spans="9:9" x14ac:dyDescent="0.3">
      <c r="I805" s="111"/>
    </row>
    <row r="806" spans="9:9" x14ac:dyDescent="0.3">
      <c r="I806" s="112"/>
    </row>
    <row r="807" spans="9:9" x14ac:dyDescent="0.3">
      <c r="I807" s="104"/>
    </row>
    <row r="808" spans="9:9" x14ac:dyDescent="0.3">
      <c r="I808" s="104"/>
    </row>
    <row r="809" spans="9:9" x14ac:dyDescent="0.3">
      <c r="I809" s="104"/>
    </row>
    <row r="810" spans="9:9" x14ac:dyDescent="0.3">
      <c r="I810" s="104"/>
    </row>
    <row r="811" spans="9:9" x14ac:dyDescent="0.3">
      <c r="I811" s="104"/>
    </row>
    <row r="812" spans="9:9" x14ac:dyDescent="0.3">
      <c r="I812" s="104"/>
    </row>
    <row r="813" spans="9:9" x14ac:dyDescent="0.3">
      <c r="I813" s="104"/>
    </row>
    <row r="814" spans="9:9" x14ac:dyDescent="0.3">
      <c r="I814" s="104"/>
    </row>
  </sheetData>
  <mergeCells count="1">
    <mergeCell ref="Q1:Y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GRÁFICAS GASTOS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IAP</cp:lastModifiedBy>
  <dcterms:created xsi:type="dcterms:W3CDTF">2015-08-15T18:36:11Z</dcterms:created>
  <dcterms:modified xsi:type="dcterms:W3CDTF">2023-05-11T19:31:34Z</dcterms:modified>
</cp:coreProperties>
</file>