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07 de noviembre\JAPAMA\"/>
    </mc:Choice>
  </mc:AlternateContent>
  <xr:revisionPtr revIDLastSave="0" documentId="13_ncr:1_{926A6C5E-D8C6-45AB-8171-BCF54459BECF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Análisis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C38" i="1"/>
  <c r="F22" i="1"/>
  <c r="G22" i="1"/>
  <c r="F21" i="1"/>
  <c r="G21" i="1"/>
  <c r="F20" i="1"/>
  <c r="G20" i="1"/>
  <c r="F19" i="1"/>
  <c r="G19" i="1"/>
  <c r="F18" i="1"/>
  <c r="G18" i="1"/>
  <c r="F15" i="1"/>
  <c r="G15" i="1"/>
  <c r="F31" i="1"/>
  <c r="G4" i="1" l="1"/>
  <c r="G5" i="1"/>
  <c r="G6" i="1"/>
  <c r="G7" i="1"/>
  <c r="G8" i="1"/>
  <c r="G9" i="1"/>
  <c r="G10" i="1"/>
  <c r="G11" i="1"/>
  <c r="G12" i="1"/>
  <c r="G13" i="1"/>
  <c r="G14" i="1"/>
  <c r="G16" i="1"/>
  <c r="G17" i="1"/>
  <c r="G23" i="1"/>
  <c r="G24" i="1"/>
  <c r="G25" i="1"/>
  <c r="G26" i="1"/>
  <c r="G27" i="1"/>
  <c r="G28" i="1"/>
  <c r="G29" i="1"/>
  <c r="G30" i="1"/>
  <c r="G31" i="1"/>
  <c r="G3" i="1"/>
  <c r="F23" i="1"/>
  <c r="F24" i="1"/>
  <c r="F25" i="1"/>
  <c r="F26" i="1"/>
  <c r="F27" i="1"/>
  <c r="F28" i="1"/>
  <c r="F29" i="1"/>
  <c r="F30" i="1"/>
  <c r="F17" i="1"/>
  <c r="F16" i="1"/>
  <c r="F14" i="1"/>
  <c r="F13" i="1"/>
  <c r="F12" i="1"/>
  <c r="F11" i="1"/>
  <c r="F10" i="1"/>
  <c r="F9" i="1"/>
  <c r="F8" i="1"/>
  <c r="F5" i="1"/>
  <c r="F6" i="1"/>
  <c r="F7" i="1"/>
  <c r="F4" i="1"/>
  <c r="F3" i="1"/>
</calcChain>
</file>

<file path=xl/sharedStrings.xml><?xml version="1.0" encoding="utf-8"?>
<sst xmlns="http://schemas.openxmlformats.org/spreadsheetml/2006/main" count="48" uniqueCount="39">
  <si>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</si>
  <si>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</si>
  <si>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</si>
  <si>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</si>
  <si>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</si>
  <si>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</si>
  <si>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</si>
  <si>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</si>
  <si>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</si>
  <si>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y suministros </t>
  </si>
  <si>
    <t xml:space="preserve">Materiales y artículos de construcción y de resparación </t>
  </si>
  <si>
    <t>Productos quimicos, farmacéuticos y de laboratorio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</si>
  <si>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</si>
  <si>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</si>
  <si>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</si>
  <si>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</si>
  <si>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</si>
  <si>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</si>
  <si>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</si>
  <si>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Vehículos y equipo de transporte </t>
  </si>
  <si>
    <t xml:space="preserve">Maquinaria, otros equipos y herramientas </t>
  </si>
  <si>
    <t>Inversión Pública</t>
  </si>
  <si>
    <t>Obra Pública en bienes de dominio público</t>
  </si>
  <si>
    <t>Deuda Pública</t>
  </si>
  <si>
    <t xml:space="preserve">Intereses de la deuda pública </t>
  </si>
  <si>
    <t>Total del Gasto</t>
  </si>
  <si>
    <t>Servicios de arrendamientos</t>
  </si>
  <si>
    <t>Servicios profesionales, cientificos, técnicos y otros servicios</t>
  </si>
  <si>
    <t>Otros servicios generales</t>
  </si>
  <si>
    <t>Transferencias, asignaciones, subsidios y otras ayudas</t>
  </si>
  <si>
    <t>Transferencias al resto del sector público</t>
  </si>
  <si>
    <t>Ayudas sociales</t>
  </si>
  <si>
    <t>Pensiones y jubilaciones</t>
  </si>
  <si>
    <t xml:space="preserve">Presupuesto Devengado </t>
  </si>
  <si>
    <t xml:space="preserve">Monto </t>
  </si>
  <si>
    <t xml:space="preserve">Presupuesto Por Ejercer </t>
  </si>
  <si>
    <t>% Devengado</t>
  </si>
  <si>
    <t>% presupuesto</t>
  </si>
  <si>
    <t>%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</si>
</sst>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0" xfId="0" applyNumberFormat="1" applyFont="1" applyAlignment="1">
      <alignment horizontal="center" wrapText="1"/>
    </xf>
    <xf numFmtId="4" fontId="0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Presupuesto JAPAMA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'Análisis '!$C$35</c:f>
              <c:strCache>
                <c:ptCount val="1"/>
                <c:pt idx="0">
                  <c:v>Monto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0A8-4C59-B7DC-EC536DC9CC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0A8-4C59-B7DC-EC536DC9CC6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'Análisis '!$B$36:$B$37</c:f>
              <c:strCache>
                <c:ptCount val="2"/>
                <c:pt idx="0">
                  <c:v>Presupuesto Devengado </c:v>
                </c:pt>
                <c:pt idx="1">
                  <c:v>Presupuesto Por Ejercer </c:v>
                </c:pt>
              </c:strCache>
            </c:strRef>
          </c:cat>
          <c:val>
            <c:numRef>
              <c:f>'Análisis '!$C$36:$C$37</c:f>
              <c:numCache>
                <c:formatCode>#,##0.00</c:formatCode>
                <c:ptCount val="2"/>
                <c:pt idx="0">
                  <c:v>453620382.95999998</c:v>
                </c:pt>
                <c:pt idx="1">
                  <c:v>164541470.55000001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C-4564-BA68-722103D404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'Análisis '!$C$60</c:f>
              <c:strCache>
                <c:ptCount val="1"/>
                <c:pt idx="0">
                  <c:v>% del presupuesto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C9-429B-B7C4-CDFB55242A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5C9-429B-B7C4-CDFB55242A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C9-429B-B7C4-CDFB55242A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5C9-429B-B7C4-CDFB55242A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8.6240922458459858E-3"/>
                  <c:y val="6.1525353784520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9-429B-B7C4-CDFB55242A00}"/>
                </c:ext>
              </c:extLst>
            </c:dLbl>
            <c:dLbl>
              <c:idx val="1"/>
              <c:layout>
                <c:manualLayout>
                  <c:x val="1.1900986555737602E-2"/>
                  <c:y val="0.185187649535396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9-429B-B7C4-CDFB55242A00}"/>
                </c:ext>
              </c:extLst>
            </c:dLbl>
            <c:dLbl>
              <c:idx val="2"/>
              <c:layout>
                <c:manualLayout>
                  <c:x val="-1.7243295550509442E-2"/>
                  <c:y val="0.126300842034979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9-429B-B7C4-CDFB55242A00}"/>
                </c:ext>
              </c:extLst>
            </c:dLbl>
            <c:dLbl>
              <c:idx val="3"/>
              <c:layout>
                <c:manualLayout>
                  <c:x val="-6.5672658009764198E-2"/>
                  <c:y val="0.110334634716323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9-429B-B7C4-CDFB55242A0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'Análisis '!$B$61:$B$67</c:f>
              <c:strCache>
                <c:ptCount val="7"/>
                <c:pt idx="0">
                  <c:v>Transferencias, asignaciones, subsidios y otras ayudas</c:v>
                </c:pt>
                <c:pt idx="1">
                  <c:v>Deuda Pública</c:v>
                </c:pt>
                <c:pt idx="2">
                  <c:v>Bienes Muebles, Inmuebles e Intangibles</c:v>
                </c:pt>
                <c:pt idx="3">
                  <c:v>Inversión Pública</c:v>
                </c:pt>
                <c:pt idx="4">
                  <c:v>Materiales y suministros </c:v>
                </c:pt>
                <c:pt idx="5">
                  <c:v>Servicios Generales</c:v>
                </c:pt>
                <c:pt idx="6">
                  <c:v>Servicios personales</c:v>
                </c:pt>
              </c:strCache>
            </c:strRef>
          </c:cat>
          <c:val>
            <c:numRef>
              <c:f>'Análisis '!$C$61:$C$67</c:f>
              <c:numCache>
                <c:formatCode>#,##0.00</c:formatCode>
                <c:ptCount val="7"/>
                <c:pt idx="0">
                  <c:v>0.37093845033951228</c:v>
                </c:pt>
                <c:pt idx="1">
                  <c:v>0.46756977700715452</c:v>
                </c:pt>
                <c:pt idx="2">
                  <c:v>0.96586158561843605</c:v>
                </c:pt>
                <c:pt idx="3">
                  <c:v>10.852901533645785</c:v>
                </c:pt>
                <c:pt idx="4">
                  <c:v>13.424626259093088</c:v>
                </c:pt>
                <c:pt idx="5">
                  <c:v>22.223831189185088</c:v>
                </c:pt>
                <c:pt idx="6">
                  <c:v>51.694271205110944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9-429B-B7C4-CDFB55242A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150202</xdr:colOff>
      <xdr:row>33</xdr:row>
      <xdr:rowOff>119428</xdr:rowOff>
    </xdr:from>
    <xdr:to>
      <xdr:col>8</xdr:col>
      <xdr:colOff>120895</xdr:colOff>
      <xdr:row>54</xdr:row>
      <xdr:rowOff>146538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2EC9B3-F29F-9F79-D2FA-FBF9EDA05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76933</xdr:colOff>
      <xdr:row>59</xdr:row>
      <xdr:rowOff>38832</xdr:rowOff>
    </xdr:from>
    <xdr:to>
      <xdr:col>10</xdr:col>
      <xdr:colOff>0</xdr:colOff>
      <xdr:row>81</xdr:row>
      <xdr:rowOff>161192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EEC758-A962-47D4-89A7-02AA75CC1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G68"/>
  <sheetViews>
    <sheetView tabSelected="1" topLeftCell="A22" zoomScale="130" zoomScaleNormal="130" workbookViewId="0">
      <selection activeCell="D33" sqref="D33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12.7109375" style="3" customWidth="1"/>
    <col min="5" max="5" width="23" style="3" customWidth="1"/>
    <col min="6" max="6" width="23.140625" style="3" customWidth="1"/>
    <col min="7" max="7" width="12.7109375" customWidth="1"/>
  </cols>
  <sheetData>
    <row r="2" spans="1:7" ht="30" x14ac:dyDescent="0.25">
      <c r="A2" s="15" t="s">
        <v>0</v>
      </c>
      <c r="B2" s="15"/>
      <c r="C2" s="2" t="s">
        <v>1</v>
      </c>
      <c r="D2" s="19" t="s">
        <v>37</v>
      </c>
      <c r="E2" s="2" t="s">
        <v>2</v>
      </c>
      <c r="F2" s="2" t="s">
        <v>3</v>
      </c>
      <c r="G2" s="2" t="s">
        <v>36</v>
      </c>
    </row>
    <row r="3" spans="1:7" s="1" customFormat="1" x14ac:dyDescent="0.25">
      <c r="A3" s="1" t="s">
        <v>13</v>
      </c>
      <c r="C3" s="4">
        <v>319554265.04000002</v>
      </c>
      <c r="D3" s="4">
        <f>(C3*100)/$C$31</f>
        <v>51.694271205110944</v>
      </c>
      <c r="E3" s="4">
        <v>232846031.24000001</v>
      </c>
      <c r="F3" s="4">
        <f>C3-E3</f>
        <v>86708233.800000012</v>
      </c>
      <c r="G3" s="5">
        <f>(E3/C3)*100</f>
        <v>72.865881233302787</v>
      </c>
    </row>
    <row r="4" spans="1:7" x14ac:dyDescent="0.25">
      <c r="B4" t="s">
        <v>5</v>
      </c>
      <c r="C4" s="3">
        <v>160393240.5</v>
      </c>
      <c r="D4" s="20">
        <f t="shared" ref="D4:D31" si="0">(C4*100)/$C$31</f>
        <v>25.946803347580769</v>
      </c>
      <c r="E4" s="3">
        <v>120201099.55</v>
      </c>
      <c r="F4" s="3">
        <f>C4-E4</f>
        <v>40192140.950000003</v>
      </c>
      <c r="G4" s="6">
        <f t="shared" ref="G4:G31" si="1">(E4/C4)*100</f>
        <v>74.94149951412696</v>
      </c>
    </row>
    <row r="5" spans="1:7" x14ac:dyDescent="0.25">
      <c r="B5" t="s">
        <v>6</v>
      </c>
      <c r="C5" s="3">
        <v>57490839.380000003</v>
      </c>
      <c r="D5" s="20">
        <f t="shared" si="0"/>
        <v>9.30028908344309</v>
      </c>
      <c r="E5" s="3">
        <v>37574375.109999999</v>
      </c>
      <c r="F5" s="3">
        <f t="shared" ref="F5:F31" si="2">C5-E5</f>
        <v>19916464.270000003</v>
      </c>
      <c r="G5" s="6">
        <f t="shared" si="1"/>
        <v>65.357151704887841</v>
      </c>
    </row>
    <row r="6" spans="1:7" x14ac:dyDescent="0.25">
      <c r="B6" t="s">
        <v>7</v>
      </c>
      <c r="C6" s="3">
        <v>55682301.189999998</v>
      </c>
      <c r="D6" s="20">
        <f t="shared" si="0"/>
        <v>9.0077219863744364</v>
      </c>
      <c r="E6" s="3">
        <v>41655087.759999998</v>
      </c>
      <c r="F6" s="3">
        <f t="shared" si="2"/>
        <v>14027213.43</v>
      </c>
      <c r="G6" s="6">
        <f t="shared" si="1"/>
        <v>74.808488280439192</v>
      </c>
    </row>
    <row r="7" spans="1:7" x14ac:dyDescent="0.25">
      <c r="B7" t="s">
        <v>8</v>
      </c>
      <c r="C7" s="3">
        <v>45987883.969999999</v>
      </c>
      <c r="D7" s="20">
        <f t="shared" si="0"/>
        <v>7.4394567877126461</v>
      </c>
      <c r="E7" s="3">
        <v>33415468.82</v>
      </c>
      <c r="F7" s="3">
        <f t="shared" si="2"/>
        <v>12572415.149999999</v>
      </c>
      <c r="G7" s="6">
        <f t="shared" si="1"/>
        <v>72.661461966370183</v>
      </c>
    </row>
    <row r="8" spans="1:7" s="1" customFormat="1" x14ac:dyDescent="0.25">
      <c r="A8" s="1" t="s">
        <v>9</v>
      </c>
      <c r="C8" s="4">
        <v>82985918.510000005</v>
      </c>
      <c r="D8" s="4">
        <f t="shared" si="0"/>
        <v>13.424626259093088</v>
      </c>
      <c r="E8" s="4">
        <v>59444035.140000001</v>
      </c>
      <c r="F8" s="4">
        <f t="shared" si="2"/>
        <v>23541883.370000005</v>
      </c>
      <c r="G8" s="5">
        <f t="shared" si="1"/>
        <v>71.631472191076426</v>
      </c>
    </row>
    <row r="9" spans="1:7" x14ac:dyDescent="0.25">
      <c r="B9" t="s">
        <v>10</v>
      </c>
      <c r="C9" s="3">
        <v>11507351.310000001</v>
      </c>
      <c r="D9" s="20">
        <f t="shared" si="0"/>
        <v>1.86154342016736</v>
      </c>
      <c r="E9" s="3">
        <v>7017810.7599999998</v>
      </c>
      <c r="F9" s="3">
        <f t="shared" si="2"/>
        <v>4489540.5500000007</v>
      </c>
      <c r="G9" s="6">
        <f t="shared" si="1"/>
        <v>60.985456782756373</v>
      </c>
    </row>
    <row r="10" spans="1:7" x14ac:dyDescent="0.25">
      <c r="B10" t="s">
        <v>11</v>
      </c>
      <c r="C10" s="3">
        <v>48669227.759999998</v>
      </c>
      <c r="D10" s="20">
        <f t="shared" si="0"/>
        <v>7.8732175859202673</v>
      </c>
      <c r="E10" s="3">
        <v>35502995.689999998</v>
      </c>
      <c r="F10" s="3">
        <f t="shared" si="2"/>
        <v>13166232.07</v>
      </c>
      <c r="G10" s="6">
        <f t="shared" si="1"/>
        <v>72.947522128508083</v>
      </c>
    </row>
    <row r="11" spans="1:7" x14ac:dyDescent="0.25">
      <c r="B11" t="s">
        <v>12</v>
      </c>
      <c r="C11" s="3">
        <v>12695149.800000001</v>
      </c>
      <c r="D11" s="20">
        <f t="shared" si="0"/>
        <v>2.0536934991888223</v>
      </c>
      <c r="E11" s="3">
        <v>10859495.57</v>
      </c>
      <c r="F11" s="3">
        <f t="shared" si="2"/>
        <v>1835654.2300000004</v>
      </c>
      <c r="G11" s="7">
        <f t="shared" si="1"/>
        <v>85.540507525165239</v>
      </c>
    </row>
    <row r="12" spans="1:7" s="1" customFormat="1" x14ac:dyDescent="0.25">
      <c r="A12" s="1" t="s">
        <v>4</v>
      </c>
      <c r="C12" s="4">
        <v>137379246.80000001</v>
      </c>
      <c r="D12" s="4">
        <f t="shared" si="0"/>
        <v>22.223831189185088</v>
      </c>
      <c r="E12" s="4">
        <v>99514922.859999999</v>
      </c>
      <c r="F12" s="4">
        <f t="shared" si="2"/>
        <v>37864323.940000013</v>
      </c>
      <c r="G12" s="5">
        <f t="shared" si="1"/>
        <v>72.438104865195683</v>
      </c>
    </row>
    <row r="13" spans="1:7" x14ac:dyDescent="0.25">
      <c r="B13" t="s">
        <v>14</v>
      </c>
      <c r="C13" s="3">
        <v>51834297.780000001</v>
      </c>
      <c r="D13" s="20">
        <f t="shared" si="0"/>
        <v>8.3852307426733628</v>
      </c>
      <c r="E13" s="3">
        <v>38104789.079999998</v>
      </c>
      <c r="F13" s="3">
        <f t="shared" si="2"/>
        <v>13729508.700000003</v>
      </c>
      <c r="G13" s="6">
        <f t="shared" si="1"/>
        <v>73.512694705980053</v>
      </c>
    </row>
    <row r="14" spans="1:7" x14ac:dyDescent="0.25">
      <c r="B14" t="s">
        <v>26</v>
      </c>
      <c r="C14" s="3">
        <v>20888005.559999999</v>
      </c>
      <c r="D14" s="20">
        <f t="shared" si="0"/>
        <v>3.3790512050194139</v>
      </c>
      <c r="E14" s="3">
        <v>16252762.449999999</v>
      </c>
      <c r="F14" s="3">
        <f t="shared" si="2"/>
        <v>4635243.1099999994</v>
      </c>
      <c r="G14" s="6">
        <f t="shared" si="1"/>
        <v>77.809067999884235</v>
      </c>
    </row>
    <row r="15" spans="1:7" x14ac:dyDescent="0.25">
      <c r="B15" t="s">
        <v>27</v>
      </c>
      <c r="C15" s="3">
        <v>13952464.49</v>
      </c>
      <c r="D15" s="20">
        <f t="shared" si="0"/>
        <v>2.257089209043905</v>
      </c>
      <c r="E15" s="3">
        <v>10986096.710000001</v>
      </c>
      <c r="F15" s="3">
        <f t="shared" si="2"/>
        <v>2966367.7799999993</v>
      </c>
      <c r="G15" s="6">
        <f t="shared" si="1"/>
        <v>78.739470850285613</v>
      </c>
    </row>
    <row r="16" spans="1:7" x14ac:dyDescent="0.25">
      <c r="B16" t="s">
        <v>15</v>
      </c>
      <c r="C16" s="3">
        <v>18090768.539999999</v>
      </c>
      <c r="D16" s="20">
        <f t="shared" si="0"/>
        <v>2.9265423670642829</v>
      </c>
      <c r="E16" s="3">
        <v>10503491.5</v>
      </c>
      <c r="F16" s="3">
        <f t="shared" si="2"/>
        <v>7587277.0399999991</v>
      </c>
      <c r="G16" s="6">
        <f t="shared" si="1"/>
        <v>58.059951829995612</v>
      </c>
    </row>
    <row r="17" spans="1:7" x14ac:dyDescent="0.25">
      <c r="B17" t="s">
        <v>16</v>
      </c>
      <c r="C17" s="3">
        <v>765440</v>
      </c>
      <c r="D17" s="20">
        <f t="shared" si="0"/>
        <v>0.12382517550278076</v>
      </c>
      <c r="E17" s="3">
        <v>614924</v>
      </c>
      <c r="F17" s="3">
        <f t="shared" si="2"/>
        <v>150516</v>
      </c>
      <c r="G17" s="7">
        <f t="shared" si="1"/>
        <v>80.336015886287626</v>
      </c>
    </row>
    <row r="18" spans="1:7" x14ac:dyDescent="0.25">
      <c r="B18" t="s">
        <v>28</v>
      </c>
      <c r="C18" s="3">
        <v>25415275.170000002</v>
      </c>
      <c r="D18" s="20">
        <f t="shared" si="0"/>
        <v>4.1114272945975072</v>
      </c>
      <c r="E18" s="3">
        <v>18920454.449999999</v>
      </c>
      <c r="F18" s="3">
        <f t="shared" si="2"/>
        <v>6494820.7200000025</v>
      </c>
      <c r="G18" s="6">
        <f t="shared" si="1"/>
        <v>74.445207944604746</v>
      </c>
    </row>
    <row r="19" spans="1:7" x14ac:dyDescent="0.25">
      <c r="A19" s="21" t="s">
        <v>29</v>
      </c>
      <c r="C19" s="4">
        <v>2293000</v>
      </c>
      <c r="D19" s="4">
        <f t="shared" si="0"/>
        <v>0.37093845033951228</v>
      </c>
      <c r="E19" s="4">
        <v>2267417.02</v>
      </c>
      <c r="F19" s="4">
        <f t="shared" si="2"/>
        <v>25582.979999999981</v>
      </c>
      <c r="G19" s="8">
        <f t="shared" si="1"/>
        <v>98.884300915830792</v>
      </c>
    </row>
    <row r="20" spans="1:7" x14ac:dyDescent="0.25">
      <c r="B20" t="s">
        <v>30</v>
      </c>
      <c r="C20" s="3">
        <v>298500</v>
      </c>
      <c r="D20" s="20">
        <f t="shared" si="0"/>
        <v>4.8288324215588492E-2</v>
      </c>
      <c r="E20" s="3">
        <v>298500</v>
      </c>
      <c r="F20" s="3">
        <f t="shared" si="2"/>
        <v>0</v>
      </c>
      <c r="G20" s="7">
        <f t="shared" si="1"/>
        <v>100</v>
      </c>
    </row>
    <row r="21" spans="1:7" x14ac:dyDescent="0.25">
      <c r="B21" t="s">
        <v>31</v>
      </c>
      <c r="C21" s="3">
        <v>411500</v>
      </c>
      <c r="D21" s="20">
        <f t="shared" si="0"/>
        <v>6.6568326347452814E-2</v>
      </c>
      <c r="E21" s="3">
        <v>410040.16</v>
      </c>
      <c r="F21" s="3">
        <f t="shared" si="2"/>
        <v>1459.8400000000256</v>
      </c>
      <c r="G21" s="7">
        <f t="shared" si="1"/>
        <v>99.645239368165235</v>
      </c>
    </row>
    <row r="22" spans="1:7" x14ac:dyDescent="0.25">
      <c r="B22" t="s">
        <v>32</v>
      </c>
      <c r="C22" s="3">
        <v>1583000</v>
      </c>
      <c r="D22" s="20">
        <f t="shared" si="0"/>
        <v>0.256081799776471</v>
      </c>
      <c r="E22" s="3">
        <v>1558876.86</v>
      </c>
      <c r="F22" s="3">
        <f t="shared" si="2"/>
        <v>24123.139999999898</v>
      </c>
      <c r="G22" s="7">
        <f t="shared" si="1"/>
        <v>98.476112444725217</v>
      </c>
    </row>
    <row r="23" spans="1:7" s="1" customFormat="1" x14ac:dyDescent="0.25">
      <c r="A23" s="1" t="s">
        <v>17</v>
      </c>
      <c r="C23" s="4">
        <v>5970587.8799999999</v>
      </c>
      <c r="D23" s="4">
        <f t="shared" si="0"/>
        <v>0.96586158561843605</v>
      </c>
      <c r="E23" s="4">
        <v>5682196.9100000001</v>
      </c>
      <c r="F23" s="4">
        <f t="shared" si="2"/>
        <v>288390.96999999974</v>
      </c>
      <c r="G23" s="8">
        <f t="shared" si="1"/>
        <v>95.169806126360882</v>
      </c>
    </row>
    <row r="24" spans="1:7" x14ac:dyDescent="0.25">
      <c r="B24" t="s">
        <v>18</v>
      </c>
      <c r="C24" s="3">
        <v>1528802.98</v>
      </c>
      <c r="D24" s="20">
        <f t="shared" si="0"/>
        <v>0.24731435162478344</v>
      </c>
      <c r="E24" s="3">
        <v>1493448.01</v>
      </c>
      <c r="F24" s="3">
        <f t="shared" si="2"/>
        <v>35354.969999999972</v>
      </c>
      <c r="G24" s="7">
        <f t="shared" si="1"/>
        <v>97.687408353952847</v>
      </c>
    </row>
    <row r="25" spans="1:7" x14ac:dyDescent="0.25">
      <c r="B25" t="s">
        <v>19</v>
      </c>
      <c r="C25" s="3">
        <v>591640</v>
      </c>
      <c r="D25" s="20">
        <f t="shared" si="0"/>
        <v>9.5709561604391216E-2</v>
      </c>
      <c r="E25" s="3">
        <v>591640</v>
      </c>
      <c r="F25" s="3">
        <f t="shared" si="2"/>
        <v>0</v>
      </c>
      <c r="G25" s="7">
        <f t="shared" si="1"/>
        <v>100</v>
      </c>
    </row>
    <row r="26" spans="1:7" x14ac:dyDescent="0.25">
      <c r="B26" t="s">
        <v>20</v>
      </c>
      <c r="C26" s="3">
        <v>3850144.9</v>
      </c>
      <c r="D26" s="20">
        <f t="shared" si="0"/>
        <v>0.62283767238926147</v>
      </c>
      <c r="E26" s="3">
        <v>3597108.9</v>
      </c>
      <c r="F26" s="3">
        <f t="shared" si="2"/>
        <v>253036</v>
      </c>
      <c r="G26" s="7">
        <f t="shared" si="1"/>
        <v>93.427883714194763</v>
      </c>
    </row>
    <row r="27" spans="1:7" s="1" customFormat="1" x14ac:dyDescent="0.25">
      <c r="A27" s="1" t="s">
        <v>21</v>
      </c>
      <c r="C27" s="16">
        <v>67088497.280000001</v>
      </c>
      <c r="D27" s="4">
        <f t="shared" si="0"/>
        <v>10.852901533645785</v>
      </c>
      <c r="E27" s="4">
        <v>52008303.289999999</v>
      </c>
      <c r="F27" s="4">
        <f t="shared" si="2"/>
        <v>15080193.990000002</v>
      </c>
      <c r="G27" s="9">
        <f t="shared" si="1"/>
        <v>77.521938034978746</v>
      </c>
    </row>
    <row r="28" spans="1:7" x14ac:dyDescent="0.25">
      <c r="B28" t="s">
        <v>22</v>
      </c>
      <c r="C28" s="3">
        <v>67088497.280000001</v>
      </c>
      <c r="D28" s="20">
        <f t="shared" si="0"/>
        <v>10.852901533645785</v>
      </c>
      <c r="E28" s="3">
        <v>52008303.289999999</v>
      </c>
      <c r="F28" s="3">
        <f t="shared" si="2"/>
        <v>15080193.990000002</v>
      </c>
      <c r="G28" s="10">
        <f t="shared" si="1"/>
        <v>77.521938034978746</v>
      </c>
    </row>
    <row r="29" spans="1:7" s="1" customFormat="1" x14ac:dyDescent="0.25">
      <c r="A29" s="1" t="s">
        <v>23</v>
      </c>
      <c r="C29" s="4">
        <v>2890338</v>
      </c>
      <c r="D29" s="4">
        <f t="shared" si="0"/>
        <v>0.46756977700715452</v>
      </c>
      <c r="E29" s="4">
        <v>1857476.5</v>
      </c>
      <c r="F29" s="4">
        <f t="shared" si="2"/>
        <v>1032861.5</v>
      </c>
      <c r="G29" s="5">
        <f t="shared" si="1"/>
        <v>64.265027135234703</v>
      </c>
    </row>
    <row r="30" spans="1:7" x14ac:dyDescent="0.25">
      <c r="B30" t="s">
        <v>24</v>
      </c>
      <c r="C30" s="3">
        <v>2890338</v>
      </c>
      <c r="D30" s="20">
        <f t="shared" si="0"/>
        <v>0.46756977700715452</v>
      </c>
      <c r="E30" s="3">
        <v>1857476.5</v>
      </c>
      <c r="F30" s="3">
        <f t="shared" si="2"/>
        <v>1032861.5</v>
      </c>
      <c r="G30" s="6">
        <f t="shared" si="1"/>
        <v>64.265027135234703</v>
      </c>
    </row>
    <row r="31" spans="1:7" s="1" customFormat="1" x14ac:dyDescent="0.25">
      <c r="A31" s="1" t="s">
        <v>25</v>
      </c>
      <c r="C31" s="4">
        <v>618161853.50999999</v>
      </c>
      <c r="D31" s="4">
        <f t="shared" si="0"/>
        <v>100</v>
      </c>
      <c r="E31" s="4">
        <v>453620382.95999998</v>
      </c>
      <c r="F31" s="4">
        <f t="shared" si="2"/>
        <v>164541470.55000001</v>
      </c>
      <c r="G31" s="5">
        <f t="shared" si="1"/>
        <v>73.382137766070002</v>
      </c>
    </row>
    <row r="35" spans="2:4" x14ac:dyDescent="0.25">
      <c r="B35" s="13" t="s">
        <v>1</v>
      </c>
      <c r="C35" s="14" t="s">
        <v>34</v>
      </c>
      <c r="D35" s="17"/>
    </row>
    <row r="36" spans="2:4" x14ac:dyDescent="0.25">
      <c r="B36" s="11" t="s">
        <v>33</v>
      </c>
      <c r="C36" s="12">
        <v>453620382.95999998</v>
      </c>
      <c r="D36" s="18"/>
    </row>
    <row r="37" spans="2:4" x14ac:dyDescent="0.25">
      <c r="B37" s="11" t="s">
        <v>35</v>
      </c>
      <c r="C37" s="12">
        <v>164541470.55000001</v>
      </c>
      <c r="D37" s="18"/>
    </row>
    <row r="38" spans="2:4" x14ac:dyDescent="0.25">
      <c r="B38" s="11"/>
      <c r="C38" s="12">
        <f>SUM(C36:C37)</f>
        <v>618161853.50999999</v>
      </c>
      <c r="D38" s="18"/>
    </row>
    <row r="60" spans="2:3" x14ac:dyDescent="0.25">
      <c r="B60" s="13" t="s">
        <v>0</v>
      </c>
      <c r="C60" s="14" t="s">
        <v>38</v>
      </c>
    </row>
    <row r="61" spans="2:3" x14ac:dyDescent="0.25">
      <c r="B61" s="11" t="s">
        <v>29</v>
      </c>
      <c r="C61" s="12">
        <v>0.37093845033951228</v>
      </c>
    </row>
    <row r="62" spans="2:3" x14ac:dyDescent="0.25">
      <c r="B62" s="11" t="s">
        <v>23</v>
      </c>
      <c r="C62" s="12">
        <v>0.46756977700715452</v>
      </c>
    </row>
    <row r="63" spans="2:3" x14ac:dyDescent="0.25">
      <c r="B63" s="11" t="s">
        <v>17</v>
      </c>
      <c r="C63" s="12">
        <v>0.96586158561843605</v>
      </c>
    </row>
    <row r="64" spans="2:3" x14ac:dyDescent="0.25">
      <c r="B64" s="11" t="s">
        <v>21</v>
      </c>
      <c r="C64" s="12">
        <v>10.852901533645785</v>
      </c>
    </row>
    <row r="65" spans="2:3" x14ac:dyDescent="0.25">
      <c r="B65" s="11" t="s">
        <v>9</v>
      </c>
      <c r="C65" s="12">
        <v>13.424626259093088</v>
      </c>
    </row>
    <row r="66" spans="2:3" x14ac:dyDescent="0.25">
      <c r="B66" s="11" t="s">
        <v>4</v>
      </c>
      <c r="C66" s="12">
        <v>22.223831189185088</v>
      </c>
    </row>
    <row r="67" spans="2:3" x14ac:dyDescent="0.25">
      <c r="B67" s="11" t="s">
        <v>13</v>
      </c>
      <c r="C67" s="12">
        <v>51.694271205110944</v>
      </c>
    </row>
    <row r="68" spans="2:3" x14ac:dyDescent="0.25">
      <c r="B68" s="11"/>
      <c r="C68" s="12">
        <f>SUM(C61:C67)</f>
        <v>100</v>
      </c>
    </row>
  </sheetData>
  <sortState xmlns:xlrd2="http://schemas.microsoft.com/office/spreadsheetml/2017/richdata2" ref="B61:C67">
    <sortCondition ref="C67"/>
  </sortState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Análisis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2023-11-13T18:22:43Z</dcterms:modified>
</cp:coreProperties>
</file>