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7D68CF0F-B6C0-4252-8F94-525CF201C5BF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69" i="9" l="1"/>
  <c r="T353" i="9"/>
  <c r="T275" i="9"/>
  <c r="AF771" i="9"/>
  <c r="AA769" i="9"/>
  <c r="AB769" i="9"/>
  <c r="S769" i="9"/>
  <c r="T769" i="9"/>
  <c r="U769" i="9"/>
  <c r="V769" i="9"/>
  <c r="W769" i="9"/>
  <c r="X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C275" i="9" l="1"/>
  <c r="L275" i="9" s="1"/>
  <c r="Y769" i="9"/>
  <c r="AC769" i="9" s="1"/>
  <c r="L769" i="9" s="1"/>
  <c r="AC279" i="9" l="1"/>
  <c r="AC281" i="9" s="1"/>
  <c r="AC282" i="9" s="1"/>
</calcChain>
</file>

<file path=xl/sharedStrings.xml><?xml version="1.0" encoding="utf-8"?>
<sst xmlns="http://schemas.openxmlformats.org/spreadsheetml/2006/main" count="1498" uniqueCount="241">
  <si>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</si>
  <si>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</si>
  <si>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</si>
  <si>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</si>
  <si>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</si>
  <si>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</si>
  <si>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</si>
  <si>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</si>
  <si>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</si>
  <si>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</si>
  <si>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</si>
  <si>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</si>
  <si>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</si>
  <si>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</si>
  <si>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</si>
  <si>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</si>
  <si>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</si>
  <si>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</si>
  <si>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</si>
  <si>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</si>
  <si>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</si>
  <si>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</si>
  <si>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</si>
  <si>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</si>
  <si>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</si>
  <si>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</si>
  <si>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</si>
  <si>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</si>
  <si>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</si>
  <si>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</si>
  <si>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</si>
  <si>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</si>
  <si>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</si>
  <si>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</si>
  <si>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</si>
  <si>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</si>
  <si>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</si>
  <si>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</si>
  <si>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</si>
  <si>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</si>
  <si>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</si>
  <si>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</si>
  <si>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</si>
  <si>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</si>
  <si>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</si>
  <si>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</si>
  <si>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</si>
  <si>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</si>
  <si>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</si>
  <si>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</si>
  <si>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</si>
  <si>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</si>
  <si>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</si>
  <si>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</si>
  <si>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</si>
  <si>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</si>
  <si>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</si>
  <si>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</si>
  <si>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</si>
  <si>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</si>
  <si>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</si>
  <si>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</si>
  <si>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</si>
  <si>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</si>
  <si>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</si>
  <si>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</si>
  <si>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</si>
  <si>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</si>
  <si>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</si>
  <si>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</si>
  <si>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</si>
  <si>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</si>
  <si>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</si>
  <si>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</si>
  <si>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</si>
  <si>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</si>
  <si>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</si>
  <si>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</si>
  <si>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</si>
  <si>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</si>
  <si>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</si>
  <si>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</si>
  <si>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</si>
  <si>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</si>
  <si>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</si>
  <si>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</si>
  <si>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</si>
  <si>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</si>
  <si>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</si>
  <si>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</si>
  <si>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</si>
  <si>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</si>
  <si>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</si>
  <si>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</si>
  <si>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</si>
  <si>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</si>
  <si>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</si>
  <si>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</si>
  <si>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</si>
  <si>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</si>
  <si>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</si>
  <si>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</si>
  <si>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</si>
  <si>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</si>
  <si>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</si>
  <si>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</si>
  <si>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</si>
  <si>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</si>
  <si>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</si>
  <si>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</si>
  <si>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</si>
  <si>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</si>
  <si>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</si>
  <si>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</si>
  <si>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</si>
  <si>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</si>
  <si>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</si>
  <si>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</si>
  <si>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</si>
  <si>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</si>
  <si>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</si>
  <si>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</si>
  <si>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</si>
  <si>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</si>
  <si>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</si>
  <si>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</si>
  <si>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</si>
  <si>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</si>
  <si>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</si>
  <si>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</si>
  <si>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</si>
  <si>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</si>
  <si>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</si>
  <si>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</si>
  <si>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</si>
  <si>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</si>
  <si>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</si>
  <si>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</si>
  <si>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</si>
  <si>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</si>
  <si>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</si>
  <si>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</si>
  <si>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</si>
  <si>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</si>
  <si>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</si>
  <si>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</si>
  <si>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</si>
  <si>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</si>
  <si>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</si>
  <si>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</si>
  <si>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</si>
  <si>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</si>
  <si>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</si>
  <si>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</si>
  <si>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</si>
  <si>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</si>
  <si>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</si>
  <si>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</si>
  <si>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</si>
  <si>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</si>
  <si>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</si>
  <si>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</si>
  <si>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</si>
  <si>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</si>
  <si>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</si>
  <si>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</si>
  <si>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</si>
  <si>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</si>
  <si>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</si>
  <si>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</si>
  <si>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</si>
  <si>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</si>
  <si>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</si>
  <si>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</si>
  <si>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</si>
  <si>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</si>
  <si>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</si>
  <si>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</si>
  <si>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</si>
  <si>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</si>
  <si>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</si>
  <si>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</si>
  <si>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</si>
  <si>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</si>
  <si>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</si>
  <si>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</si>
  <si>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</si>
  <si>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</si>
  <si>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</si>
  <si>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</si>
  <si>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</si>
  <si>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</si>
  <si>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</si>
  <si>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</si>
  <si>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</si>
  <si>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</si>
  <si>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</si>
  <si>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</si>
  <si>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</si>
  <si>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</si>
  <si>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</si>
  <si>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</si>
  <si>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</si>
  <si>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</si>
  <si>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</si>
  <si>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</si>
  <si>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</si>
  <si>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</si>
  <si>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</si>
  <si>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</si>
  <si>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</si>
  <si>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</si>
  <si>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</si>
  <si>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</si>
  <si>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</si>
  <si>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</si>
  <si>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</si>
  <si>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</si>
  <si>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</si>
  <si>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</si>
  <si>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</si>
  <si>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</si>
  <si>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</si>
  <si>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</si>
  <si>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</si>
  <si>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</si>
  <si>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</si>
  <si>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</si>
  <si>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</si>
  <si>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</si>
  <si>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</si>
  <si>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</si>
  <si>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</si>
  <si>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</si>
  <si>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</si>
  <si>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</si>
  <si>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</si>
  <si>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</si>
  <si>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</si>
  <si>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</si>
  <si>
    <t>MODIFICACION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</si>
</sst>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43" fontId="0" fillId="6" borderId="2" xfId="1" applyFont="1" applyFill="1" applyBorder="1"/>
    <xf numFmtId="43" fontId="0" fillId="6" borderId="2" xfId="1" applyFont="1" applyFill="1" applyBorder="1" applyAlignment="1">
      <alignment wrapText="1"/>
    </xf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8959893.1500000004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156170142.69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1151793.1300000001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18933963.57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8286619.3300000001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148856697.53999999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5475850.0800000001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34461766.870000005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9950938.4000000004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51063856.559999995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3370823.5100000002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208806691.25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61314718.279999994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  <c:pt idx="4">
                  <c:v>511805.41000000003</c:v>
                </c:pt>
                <c:pt idx="5">
                  <c:v>388688.43</c:v>
                </c:pt>
                <c:pt idx="6">
                  <c:v>454419.59</c:v>
                </c:pt>
                <c:pt idx="7">
                  <c:v>347194.67</c:v>
                </c:pt>
                <c:pt idx="8">
                  <c:v>417873.68</c:v>
                </c:pt>
                <c:pt idx="9">
                  <c:v>260499.79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  <c:pt idx="4">
                  <c:v>1990486.3800000001</c:v>
                </c:pt>
                <c:pt idx="5">
                  <c:v>470313.87</c:v>
                </c:pt>
                <c:pt idx="6">
                  <c:v>484241.10000000003</c:v>
                </c:pt>
                <c:pt idx="7">
                  <c:v>4150759.86</c:v>
                </c:pt>
                <c:pt idx="8">
                  <c:v>698595.73</c:v>
                </c:pt>
                <c:pt idx="9">
                  <c:v>573650.49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  <c:pt idx="4">
                  <c:v>6213493.9100000001</c:v>
                </c:pt>
                <c:pt idx="5">
                  <c:v>210980.38</c:v>
                </c:pt>
                <c:pt idx="6">
                  <c:v>1505759.74</c:v>
                </c:pt>
                <c:pt idx="7">
                  <c:v>100477</c:v>
                </c:pt>
                <c:pt idx="8">
                  <c:v>487271.12</c:v>
                </c:pt>
                <c:pt idx="9">
                  <c:v>108792.52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  <c:pt idx="8">
                  <c:v>10150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1753479.98</c:v>
                </c:pt>
                <c:pt idx="4">
                  <c:v>1787723.19</c:v>
                </c:pt>
                <c:pt idx="5">
                  <c:v>993586.84</c:v>
                </c:pt>
                <c:pt idx="6">
                  <c:v>1488033.3</c:v>
                </c:pt>
                <c:pt idx="7">
                  <c:v>1603770.36</c:v>
                </c:pt>
                <c:pt idx="8">
                  <c:v>2014418.4100000001</c:v>
                </c:pt>
                <c:pt idx="9">
                  <c:v>536520.95999999996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6370173.2400000002</c:v>
                </c:pt>
                <c:pt idx="4">
                  <c:v>392596.58</c:v>
                </c:pt>
                <c:pt idx="5">
                  <c:v>674818.52</c:v>
                </c:pt>
                <c:pt idx="6">
                  <c:v>22579670.170000002</c:v>
                </c:pt>
                <c:pt idx="7">
                  <c:v>5506279.5</c:v>
                </c:pt>
                <c:pt idx="8">
                  <c:v>-35692029.700000003</c:v>
                </c:pt>
                <c:pt idx="9">
                  <c:v>429966.02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  <c:pt idx="4">
                  <c:v>2588740.54</c:v>
                </c:pt>
                <c:pt idx="5">
                  <c:v>1734869.83</c:v>
                </c:pt>
                <c:pt idx="6">
                  <c:v>4015990.92</c:v>
                </c:pt>
                <c:pt idx="7">
                  <c:v>2359605.71</c:v>
                </c:pt>
                <c:pt idx="8">
                  <c:v>1877061.42</c:v>
                </c:pt>
                <c:pt idx="9">
                  <c:v>5853749.2300000004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  <c:pt idx="4">
                  <c:v>456669.02</c:v>
                </c:pt>
                <c:pt idx="5">
                  <c:v>639167.53</c:v>
                </c:pt>
                <c:pt idx="6">
                  <c:v>119355.58</c:v>
                </c:pt>
                <c:pt idx="7">
                  <c:v>244157.95</c:v>
                </c:pt>
                <c:pt idx="8">
                  <c:v>349145.65</c:v>
                </c:pt>
                <c:pt idx="9">
                  <c:v>19774.2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14859952.43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15625601.4</c:v>
                </c:pt>
                <c:pt idx="4">
                  <c:v>17831030.059999999</c:v>
                </c:pt>
                <c:pt idx="5">
                  <c:v>16198180.560000001</c:v>
                </c:pt>
                <c:pt idx="6">
                  <c:v>16571601.450000001</c:v>
                </c:pt>
                <c:pt idx="7">
                  <c:v>19835379.949999999</c:v>
                </c:pt>
                <c:pt idx="8">
                  <c:v>15812309.6</c:v>
                </c:pt>
                <c:pt idx="9">
                  <c:v>12219101.32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  <c:pt idx="4">
                  <c:v>143709.93</c:v>
                </c:pt>
                <c:pt idx="5">
                  <c:v>82701.930000000008</c:v>
                </c:pt>
                <c:pt idx="6">
                  <c:v>120683.23</c:v>
                </c:pt>
                <c:pt idx="7">
                  <c:v>100876.82</c:v>
                </c:pt>
                <c:pt idx="8">
                  <c:v>136962.72</c:v>
                </c:pt>
                <c:pt idx="9">
                  <c:v>49566.840000000004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  <c:pt idx="4">
                  <c:v>2879724.79</c:v>
                </c:pt>
                <c:pt idx="5">
                  <c:v>1983025.18</c:v>
                </c:pt>
                <c:pt idx="6">
                  <c:v>2075363.38</c:v>
                </c:pt>
                <c:pt idx="7">
                  <c:v>1167669.48</c:v>
                </c:pt>
                <c:pt idx="8">
                  <c:v>2222901.48</c:v>
                </c:pt>
                <c:pt idx="9">
                  <c:v>503926.93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  <c:pt idx="4">
                  <c:v>1369645</c:v>
                </c:pt>
                <c:pt idx="5">
                  <c:v>1076923.32</c:v>
                </c:pt>
                <c:pt idx="6">
                  <c:v>721352</c:v>
                </c:pt>
                <c:pt idx="7">
                  <c:v>783223</c:v>
                </c:pt>
                <c:pt idx="8">
                  <c:v>733483</c:v>
                </c:pt>
                <c:pt idx="9">
                  <c:v>800328.01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  <c:pt idx="4">
                  <c:v>14753987.689999999</c:v>
                </c:pt>
                <c:pt idx="5">
                  <c:v>15306000.290000001</c:v>
                </c:pt>
                <c:pt idx="6">
                  <c:v>12154485.189999999</c:v>
                </c:pt>
                <c:pt idx="7">
                  <c:v>14979597.85</c:v>
                </c:pt>
                <c:pt idx="8">
                  <c:v>7984278.8399999999</c:v>
                </c:pt>
                <c:pt idx="9">
                  <c:v>10947189.02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  <c:pt idx="6">
                  <c:v>318916</c:v>
                </c:pt>
                <c:pt idx="8">
                  <c:v>2750000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  <c:pt idx="4">
                  <c:v>3142106.62</c:v>
                </c:pt>
                <c:pt idx="5">
                  <c:v>396400</c:v>
                </c:pt>
                <c:pt idx="6">
                  <c:v>200468.25</c:v>
                </c:pt>
                <c:pt idx="9">
                  <c:v>1298589.94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  <c:pt idx="4">
                  <c:v>6889838.6500000004</c:v>
                </c:pt>
                <c:pt idx="5">
                  <c:v>3432593.75</c:v>
                </c:pt>
                <c:pt idx="6">
                  <c:v>3080725.49</c:v>
                </c:pt>
                <c:pt idx="7">
                  <c:v>2028009.87</c:v>
                </c:pt>
                <c:pt idx="8">
                  <c:v>2103904.44</c:v>
                </c:pt>
                <c:pt idx="9">
                  <c:v>717985.23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  <c:pt idx="4">
                  <c:v>1838132.8</c:v>
                </c:pt>
                <c:pt idx="5">
                  <c:v>3620540</c:v>
                </c:pt>
                <c:pt idx="7">
                  <c:v>1023992.8</c:v>
                </c:pt>
                <c:pt idx="8">
                  <c:v>900140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  <c:pt idx="4">
                  <c:v>3824752.65</c:v>
                </c:pt>
                <c:pt idx="5">
                  <c:v>8602286.9800000004</c:v>
                </c:pt>
                <c:pt idx="6">
                  <c:v>3733244.15</c:v>
                </c:pt>
                <c:pt idx="7">
                  <c:v>3845576.08</c:v>
                </c:pt>
                <c:pt idx="8">
                  <c:v>4984472.9800000004</c:v>
                </c:pt>
                <c:pt idx="9">
                  <c:v>2721146.54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10187698.639999999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  <c:pt idx="4">
                  <c:v>19982567.690000001</c:v>
                </c:pt>
                <c:pt idx="5">
                  <c:v>18311683.780000001</c:v>
                </c:pt>
                <c:pt idx="6">
                  <c:v>23178646.109999999</c:v>
                </c:pt>
                <c:pt idx="7">
                  <c:v>22772117.330000002</c:v>
                </c:pt>
                <c:pt idx="8">
                  <c:v>19537898.359999999</c:v>
                </c:pt>
                <c:pt idx="9">
                  <c:v>26302285.5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188957694.94000003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64947710.980000004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24037094.369999997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  <c:pt idx="4">
                  <c:v>17807531.940000001</c:v>
                </c:pt>
                <c:pt idx="5">
                  <c:v>21865529.09</c:v>
                </c:pt>
                <c:pt idx="6">
                  <c:v>18227401.09</c:v>
                </c:pt>
                <c:pt idx="7">
                  <c:v>20744709.710000001</c:v>
                </c:pt>
                <c:pt idx="8">
                  <c:v>19979833.940000001</c:v>
                </c:pt>
                <c:pt idx="9">
                  <c:v>15930356.49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  <c:pt idx="4">
                  <c:v>7104091.1100000003</c:v>
                </c:pt>
                <c:pt idx="5">
                  <c:v>6252594.4199999999</c:v>
                </c:pt>
                <c:pt idx="6">
                  <c:v>5540244.3300000001</c:v>
                </c:pt>
                <c:pt idx="7">
                  <c:v>6107588.2000000002</c:v>
                </c:pt>
                <c:pt idx="8">
                  <c:v>1542437.75</c:v>
                </c:pt>
                <c:pt idx="9">
                  <c:v>6850912.4400000004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  <c:pt idx="4">
                  <c:v>2697316.6</c:v>
                </c:pt>
                <c:pt idx="5">
                  <c:v>3397152.75</c:v>
                </c:pt>
                <c:pt idx="6">
                  <c:v>3370527.99</c:v>
                </c:pt>
                <c:pt idx="7">
                  <c:v>3334781.79</c:v>
                </c:pt>
                <c:pt idx="8">
                  <c:v>3184236.99</c:v>
                </c:pt>
                <c:pt idx="9">
                  <c:v>749520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181129721.36999997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169697965.60000005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230474749.57999998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192971598.33000007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187259037.65000007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98043219.569999993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146792269.12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1687923950.7200003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342979662.14999998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14328628.119999999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55423400.659999996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7349518.29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11996061.84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  <c:pt idx="4">
                  <c:v>389792.3</c:v>
                </c:pt>
                <c:pt idx="5">
                  <c:v>370271.29</c:v>
                </c:pt>
                <c:pt idx="6">
                  <c:v>363572.3</c:v>
                </c:pt>
                <c:pt idx="7">
                  <c:v>369401.37</c:v>
                </c:pt>
                <c:pt idx="8">
                  <c:v>362311.11</c:v>
                </c:pt>
                <c:pt idx="9">
                  <c:v>367279.22000000003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  <c:pt idx="3">
                  <c:v>1968679.69</c:v>
                </c:pt>
                <c:pt idx="4">
                  <c:v>1923795.55</c:v>
                </c:pt>
                <c:pt idx="5">
                  <c:v>1927025.7</c:v>
                </c:pt>
                <c:pt idx="6">
                  <c:v>2308601.0100000002</c:v>
                </c:pt>
                <c:pt idx="7">
                  <c:v>2323472.0699999998</c:v>
                </c:pt>
                <c:pt idx="8">
                  <c:v>2350999.87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16734305.970000001</c:v>
                </c:pt>
                <c:pt idx="5">
                  <c:v>27371807.219999999</c:v>
                </c:pt>
                <c:pt idx="6">
                  <c:v>7619944.8600000003</c:v>
                </c:pt>
                <c:pt idx="7">
                  <c:v>9752512.9299999997</c:v>
                </c:pt>
                <c:pt idx="8">
                  <c:v>-163852.70000000001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18658158.43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  <c:pt idx="4">
                  <c:v>34683144.850000001</c:v>
                </c:pt>
                <c:pt idx="5">
                  <c:v>33827213.660000004</c:v>
                </c:pt>
                <c:pt idx="6">
                  <c:v>34196645.829999998</c:v>
                </c:pt>
                <c:pt idx="7">
                  <c:v>35313071.899999999</c:v>
                </c:pt>
                <c:pt idx="8">
                  <c:v>34252847.859999999</c:v>
                </c:pt>
                <c:pt idx="9">
                  <c:v>37233742.920000002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  <c:pt idx="4">
                  <c:v>1622470.92</c:v>
                </c:pt>
                <c:pt idx="5">
                  <c:v>1518134.81</c:v>
                </c:pt>
                <c:pt idx="6">
                  <c:v>1336086.52</c:v>
                </c:pt>
                <c:pt idx="7">
                  <c:v>1328443.19</c:v>
                </c:pt>
                <c:pt idx="8">
                  <c:v>1375211.83</c:v>
                </c:pt>
                <c:pt idx="9">
                  <c:v>1330489.98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13670605.059999999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  <c:pt idx="4">
                  <c:v>5360502.34</c:v>
                </c:pt>
                <c:pt idx="5">
                  <c:v>5741602.1000000006</c:v>
                </c:pt>
                <c:pt idx="6">
                  <c:v>5229070.8500000006</c:v>
                </c:pt>
                <c:pt idx="7">
                  <c:v>5354469.12</c:v>
                </c:pt>
                <c:pt idx="8">
                  <c:v>5428815.2700000005</c:v>
                </c:pt>
                <c:pt idx="9">
                  <c:v>14650093.4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  <c:pt idx="4">
                  <c:v>4587497.84</c:v>
                </c:pt>
                <c:pt idx="6">
                  <c:v>12771097.880000001</c:v>
                </c:pt>
                <c:pt idx="7">
                  <c:v>8700422.2799999993</c:v>
                </c:pt>
                <c:pt idx="9">
                  <c:v>4222363.9000000004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  <c:pt idx="4">
                  <c:v>101172.74</c:v>
                </c:pt>
                <c:pt idx="5">
                  <c:v>48628.29</c:v>
                </c:pt>
                <c:pt idx="6">
                  <c:v>17375.04</c:v>
                </c:pt>
                <c:pt idx="7">
                  <c:v>6384097.96</c:v>
                </c:pt>
                <c:pt idx="8">
                  <c:v>110782.08</c:v>
                </c:pt>
                <c:pt idx="9">
                  <c:v>47439.360000000001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  <c:pt idx="4">
                  <c:v>1167981.76</c:v>
                </c:pt>
                <c:pt idx="5">
                  <c:v>1214982</c:v>
                </c:pt>
                <c:pt idx="6">
                  <c:v>1207337.92</c:v>
                </c:pt>
                <c:pt idx="7">
                  <c:v>1199421.1200000001</c:v>
                </c:pt>
                <c:pt idx="8">
                  <c:v>1149561.04</c:v>
                </c:pt>
                <c:pt idx="9">
                  <c:v>1265982.32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  <c:pt idx="4">
                  <c:v> 4,750,880.00 </c:v>
                </c:pt>
                <c:pt idx="5">
                  <c:v> 51,717,345.29 </c:v>
                </c:pt>
                <c:pt idx="6">
                  <c:v> 7,193,660.99 </c:v>
                </c:pt>
                <c:pt idx="7">
                  <c:v> 4,874,852.68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  <c:pt idx="4">
                  <c:v>4750880</c:v>
                </c:pt>
                <c:pt idx="5">
                  <c:v>51717345.289999999</c:v>
                </c:pt>
                <c:pt idx="6">
                  <c:v>7193660.9900000002</c:v>
                </c:pt>
                <c:pt idx="7">
                  <c:v>4874852.68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  <c:pt idx="5">
                  <c:v>117034.81</c:v>
                </c:pt>
                <c:pt idx="6">
                  <c:v>11387.48</c:v>
                </c:pt>
                <c:pt idx="7">
                  <c:v>5628.78</c:v>
                </c:pt>
                <c:pt idx="8">
                  <c:v>5628.78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10629353.330000002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155789.85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  <c:pt idx="4">
                  <c:v>9965.33</c:v>
                </c:pt>
                <c:pt idx="5">
                  <c:v>4204.54</c:v>
                </c:pt>
                <c:pt idx="7">
                  <c:v>15645.74</c:v>
                </c:pt>
                <c:pt idx="8">
                  <c:v>933.80000000000007</c:v>
                </c:pt>
                <c:pt idx="9">
                  <c:v>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1109192.03</c:v>
                </c:pt>
                <c:pt idx="4">
                  <c:v>894811.41</c:v>
                </c:pt>
                <c:pt idx="5">
                  <c:v>978462.42</c:v>
                </c:pt>
                <c:pt idx="6">
                  <c:v>775688.59</c:v>
                </c:pt>
                <c:pt idx="7">
                  <c:v>601830.57999999996</c:v>
                </c:pt>
                <c:pt idx="8">
                  <c:v>1134634.22</c:v>
                </c:pt>
                <c:pt idx="9">
                  <c:v>795018.55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65948.81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71216689.790000007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3742050.69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35616187.310000002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7533840.1800000006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121783</xdr:colOff>
      <xdr:row>257</xdr:row>
      <xdr:rowOff>154780</xdr:rowOff>
    </xdr:from>
    <xdr:to>
      <xdr:col>27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5" t="s">
        <v>61</v>
      </c>
      <c r="K6" s="135"/>
      <c r="L6" s="135" t="s">
        <v>62</v>
      </c>
      <c r="M6" s="135"/>
      <c r="N6" s="135" t="s">
        <v>63</v>
      </c>
      <c r="O6" s="135"/>
      <c r="Q6" s="26" t="s">
        <v>60</v>
      </c>
      <c r="R6" s="135" t="s">
        <v>61</v>
      </c>
      <c r="S6" s="135"/>
      <c r="T6" s="135" t="s">
        <v>62</v>
      </c>
      <c r="U6" s="135"/>
      <c r="V6" s="135" t="s">
        <v>63</v>
      </c>
      <c r="W6" s="135"/>
      <c r="Y6" s="27"/>
      <c r="Z6" s="135" t="s">
        <v>61</v>
      </c>
      <c r="AA6" s="135"/>
      <c r="AB6" s="135" t="s">
        <v>62</v>
      </c>
      <c r="AC6" s="135"/>
      <c r="AD6" s="135" t="s">
        <v>63</v>
      </c>
      <c r="AE6" s="135"/>
      <c r="AG6" s="27"/>
      <c r="AH6" s="135" t="s">
        <v>61</v>
      </c>
      <c r="AI6" s="135"/>
      <c r="AJ6" s="135" t="s">
        <v>62</v>
      </c>
      <c r="AK6" s="135"/>
      <c r="AL6" s="135" t="s">
        <v>63</v>
      </c>
      <c r="AM6" s="135"/>
      <c r="AO6" s="28"/>
      <c r="AP6" s="135" t="s">
        <v>61</v>
      </c>
      <c r="AQ6" s="135"/>
      <c r="AR6" s="135" t="s">
        <v>62</v>
      </c>
      <c r="AS6" s="135"/>
      <c r="AT6" s="135" t="s">
        <v>63</v>
      </c>
      <c r="AU6" s="135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O1" zoomScale="70" zoomScaleNormal="70" workbookViewId="0">
      <selection activeCell="Z613" sqref="Z613:AB613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1" customWidth="1"/>
    <col min="10" max="11" width="18.7109375" customWidth="1"/>
    <col min="12" max="12" width="19.85546875" customWidth="1"/>
    <col min="13" max="13" width="5" customWidth="1"/>
    <col min="14" max="14" width="2.5703125" style="130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0" customWidth="1"/>
    <col min="32" max="32" width="14.28515625" bestFit="1" customWidth="1"/>
  </cols>
  <sheetData>
    <row r="1" spans="1:29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N1" s="124"/>
      <c r="Q1" s="136" t="s">
        <v>239</v>
      </c>
      <c r="R1" s="136"/>
      <c r="S1" s="136"/>
      <c r="T1" s="136"/>
      <c r="U1" s="136"/>
      <c r="V1" s="136"/>
      <c r="W1" s="136"/>
      <c r="X1" s="136"/>
      <c r="Y1" s="136"/>
      <c r="AC1" s="80"/>
    </row>
    <row r="2" spans="1:29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4"/>
      <c r="N2" s="125"/>
      <c r="Q2" s="81" t="s">
        <v>210</v>
      </c>
      <c r="R2" s="81" t="s">
        <v>211</v>
      </c>
      <c r="S2" s="81" t="s">
        <v>212</v>
      </c>
      <c r="T2" s="81" t="s">
        <v>213</v>
      </c>
      <c r="U2" s="81" t="s">
        <v>214</v>
      </c>
      <c r="V2" s="81" t="s">
        <v>215</v>
      </c>
      <c r="W2" s="81" t="s">
        <v>216</v>
      </c>
      <c r="X2" s="81" t="s">
        <v>217</v>
      </c>
      <c r="Y2" s="81" t="s">
        <v>218</v>
      </c>
      <c r="Z2" s="81" t="s">
        <v>220</v>
      </c>
      <c r="AA2" s="81" t="s">
        <v>221</v>
      </c>
      <c r="AB2" s="81" t="s">
        <v>222</v>
      </c>
      <c r="AC2" s="86" t="s">
        <v>234</v>
      </c>
    </row>
    <row r="3" spans="1:29" ht="30.75" x14ac:dyDescent="0.3">
      <c r="A3" s="87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8">
        <v>236023465.43000004</v>
      </c>
      <c r="G3" s="88">
        <v>249990772.31000003</v>
      </c>
      <c r="H3" s="88">
        <v>292753634.15999997</v>
      </c>
      <c r="I3" s="89">
        <v>330080010.49000007</v>
      </c>
      <c r="J3" s="88">
        <v>350813866.13999993</v>
      </c>
      <c r="K3" s="88">
        <v>389661758.38999999</v>
      </c>
      <c r="L3" s="90">
        <f>AC3</f>
        <v>342979662.14999998</v>
      </c>
      <c r="N3" s="126"/>
      <c r="O3" s="123"/>
      <c r="P3" s="91" t="s">
        <v>12</v>
      </c>
      <c r="Q3" s="76">
        <v>33765924.030000001</v>
      </c>
      <c r="R3" s="76">
        <v>31344178.650000002</v>
      </c>
      <c r="S3" s="76">
        <v>34385137.049999997</v>
      </c>
      <c r="T3" s="76">
        <v>33977755.399999999</v>
      </c>
      <c r="U3" s="76">
        <v>34683144.850000001</v>
      </c>
      <c r="V3" s="76">
        <v>33827213.660000004</v>
      </c>
      <c r="W3" s="76">
        <v>34196645.829999998</v>
      </c>
      <c r="X3" s="76">
        <v>35313071.899999999</v>
      </c>
      <c r="Y3" s="88">
        <v>34252847.859999999</v>
      </c>
      <c r="Z3" s="88">
        <v>37233742.920000002</v>
      </c>
      <c r="AA3" s="88"/>
      <c r="AB3" s="88"/>
      <c r="AC3" s="74">
        <f>SUM(Q3:AB3)</f>
        <v>342979662.14999998</v>
      </c>
    </row>
    <row r="4" spans="1:29" x14ac:dyDescent="0.3">
      <c r="B4" s="92"/>
      <c r="C4" s="92"/>
      <c r="D4" s="92"/>
      <c r="E4" s="92"/>
      <c r="F4" s="92"/>
      <c r="G4" s="92"/>
      <c r="H4" s="92"/>
      <c r="I4" s="92"/>
      <c r="J4" s="92"/>
      <c r="K4" s="92"/>
      <c r="N4" s="127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</row>
    <row r="5" spans="1:29" x14ac:dyDescent="0.3">
      <c r="B5" s="92"/>
      <c r="C5" s="92"/>
      <c r="D5" s="92"/>
      <c r="E5" s="92"/>
      <c r="F5" s="92"/>
      <c r="G5" s="92"/>
      <c r="H5" s="92"/>
      <c r="I5" s="92"/>
      <c r="J5" s="92"/>
      <c r="K5" s="92"/>
      <c r="N5" s="125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</row>
    <row r="6" spans="1:29" x14ac:dyDescent="0.3">
      <c r="B6" s="92"/>
      <c r="C6" s="92"/>
      <c r="D6" s="92"/>
      <c r="E6" s="92"/>
      <c r="F6" s="92"/>
      <c r="G6" s="92"/>
      <c r="H6" s="92"/>
      <c r="I6" s="92"/>
      <c r="J6" s="92"/>
      <c r="K6" s="92"/>
      <c r="N6" s="125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</row>
    <row r="7" spans="1:29" x14ac:dyDescent="0.3">
      <c r="B7" s="92"/>
      <c r="C7" s="92"/>
      <c r="D7" s="92"/>
      <c r="E7" s="92"/>
      <c r="F7" s="92"/>
      <c r="G7" s="92"/>
      <c r="H7" s="92"/>
      <c r="I7" s="92"/>
      <c r="J7" s="92"/>
      <c r="K7" s="92"/>
      <c r="N7" s="125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</row>
    <row r="8" spans="1:29" x14ac:dyDescent="0.3">
      <c r="B8" s="92"/>
      <c r="C8" s="92"/>
      <c r="D8" s="92"/>
      <c r="E8" s="92"/>
      <c r="F8" s="92"/>
      <c r="G8" s="92"/>
      <c r="H8" s="92"/>
      <c r="I8" s="92"/>
      <c r="J8" s="92"/>
      <c r="K8" s="92"/>
      <c r="N8" s="125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9" x14ac:dyDescent="0.3">
      <c r="B9" s="92"/>
      <c r="C9" s="92"/>
      <c r="D9" s="92"/>
      <c r="E9" s="92"/>
      <c r="F9" s="92"/>
      <c r="G9" s="92"/>
      <c r="H9" s="92"/>
      <c r="I9" s="92"/>
      <c r="J9" s="92"/>
      <c r="K9" s="92"/>
      <c r="N9" s="125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</row>
    <row r="10" spans="1:29" x14ac:dyDescent="0.3">
      <c r="B10" s="92"/>
      <c r="C10" s="92"/>
      <c r="D10" s="92"/>
      <c r="E10" s="92"/>
      <c r="F10" s="92"/>
      <c r="G10" s="92"/>
      <c r="H10" s="92"/>
      <c r="I10" s="92"/>
      <c r="J10" s="92"/>
      <c r="K10" s="92"/>
      <c r="N10" s="125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9" x14ac:dyDescent="0.3">
      <c r="B11" s="92"/>
      <c r="C11" s="92"/>
      <c r="D11" s="92"/>
      <c r="E11" s="92"/>
      <c r="F11" s="92"/>
      <c r="G11" s="92"/>
      <c r="H11" s="92"/>
      <c r="I11" s="92"/>
      <c r="J11" s="92"/>
      <c r="K11" s="92"/>
      <c r="N11" s="125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</row>
    <row r="12" spans="1:29" x14ac:dyDescent="0.3">
      <c r="B12" s="92"/>
      <c r="C12" s="92"/>
      <c r="D12" s="92"/>
      <c r="E12" s="92"/>
      <c r="F12" s="92"/>
      <c r="G12" s="92"/>
      <c r="H12" s="92"/>
      <c r="I12" s="92"/>
      <c r="J12" s="92"/>
      <c r="K12" s="92"/>
      <c r="N12" s="125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9" x14ac:dyDescent="0.3">
      <c r="B13" s="92"/>
      <c r="C13" s="92"/>
      <c r="D13" s="92"/>
      <c r="E13" s="92"/>
      <c r="F13" s="92"/>
      <c r="G13" s="92"/>
      <c r="H13" s="92"/>
      <c r="I13" s="92"/>
      <c r="J13" s="92"/>
      <c r="K13" s="92"/>
      <c r="N13" s="125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9" x14ac:dyDescent="0.3">
      <c r="B14" s="92"/>
      <c r="C14" s="92"/>
      <c r="D14" s="92"/>
      <c r="E14" s="92"/>
      <c r="F14" s="92"/>
      <c r="G14" s="92"/>
      <c r="H14" s="92"/>
      <c r="I14" s="92"/>
      <c r="J14" s="92"/>
      <c r="K14" s="92"/>
      <c r="N14" s="125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29" x14ac:dyDescent="0.3">
      <c r="B15" s="92"/>
      <c r="C15" s="92"/>
      <c r="D15" s="92"/>
      <c r="E15" s="92"/>
      <c r="F15" s="92"/>
      <c r="G15" s="92"/>
      <c r="H15" s="92"/>
      <c r="I15" s="92"/>
      <c r="J15" s="92"/>
      <c r="K15" s="92"/>
      <c r="N15" s="125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29" x14ac:dyDescent="0.3">
      <c r="B16" s="92"/>
      <c r="C16" s="92"/>
      <c r="D16" s="92"/>
      <c r="E16" s="92"/>
      <c r="F16" s="92"/>
      <c r="G16" s="92"/>
      <c r="H16" s="92"/>
      <c r="I16" s="92"/>
      <c r="J16" s="92"/>
      <c r="K16" s="92"/>
      <c r="N16" s="125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9" x14ac:dyDescent="0.3">
      <c r="B17" s="92"/>
      <c r="C17" s="92"/>
      <c r="D17" s="92"/>
      <c r="E17" s="92"/>
      <c r="F17" s="92"/>
      <c r="G17" s="92"/>
      <c r="H17" s="92"/>
      <c r="I17" s="92"/>
      <c r="J17" s="92"/>
      <c r="K17" s="92"/>
      <c r="N17" s="125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9" x14ac:dyDescent="0.3">
      <c r="B18" s="92"/>
      <c r="C18" s="92"/>
      <c r="D18" s="92"/>
      <c r="E18" s="92"/>
      <c r="F18" s="92"/>
      <c r="G18" s="92"/>
      <c r="H18" s="92"/>
      <c r="I18" s="92"/>
      <c r="J18" s="92"/>
      <c r="K18" s="92"/>
      <c r="N18" s="125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9" x14ac:dyDescent="0.3">
      <c r="B19" s="92"/>
      <c r="C19" s="92"/>
      <c r="D19" s="92"/>
      <c r="E19" s="92"/>
      <c r="F19" s="92"/>
      <c r="G19" s="92"/>
      <c r="H19" s="92"/>
      <c r="I19" s="92"/>
      <c r="J19" s="92"/>
      <c r="K19" s="92"/>
      <c r="N19" s="125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9" x14ac:dyDescent="0.3">
      <c r="B20" s="92"/>
      <c r="C20" s="92"/>
      <c r="D20" s="92"/>
      <c r="E20" s="92"/>
      <c r="F20" s="92"/>
      <c r="G20" s="92"/>
      <c r="H20" s="92"/>
      <c r="I20" s="92"/>
      <c r="J20" s="92"/>
      <c r="K20" s="92"/>
      <c r="N20" s="125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9" x14ac:dyDescent="0.3">
      <c r="B21" s="92"/>
      <c r="C21" s="92"/>
      <c r="D21" s="92"/>
      <c r="E21" s="92"/>
      <c r="F21" s="92"/>
      <c r="G21" s="92"/>
      <c r="H21" s="92"/>
      <c r="I21" s="92"/>
      <c r="J21" s="92"/>
      <c r="K21" s="92"/>
      <c r="N21" s="125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9" x14ac:dyDescent="0.3">
      <c r="B22" s="92"/>
      <c r="C22" s="92"/>
      <c r="D22" s="92"/>
      <c r="E22" s="92"/>
      <c r="F22" s="92"/>
      <c r="G22" s="92"/>
      <c r="H22" s="92"/>
      <c r="I22" s="92"/>
      <c r="J22" s="92"/>
      <c r="K22" s="92"/>
      <c r="N22" s="125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9" x14ac:dyDescent="0.3">
      <c r="B23" s="92"/>
      <c r="C23" s="92"/>
      <c r="D23" s="92"/>
      <c r="E23" s="92"/>
      <c r="F23" s="92"/>
      <c r="G23" s="92"/>
      <c r="H23" s="92"/>
      <c r="I23" s="92"/>
      <c r="J23" s="92"/>
      <c r="K23" s="92"/>
      <c r="N23" s="125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9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4">
        <v>2019</v>
      </c>
      <c r="I24" s="82">
        <v>2020</v>
      </c>
      <c r="J24" s="83">
        <v>2021</v>
      </c>
      <c r="K24" s="83">
        <v>2022</v>
      </c>
      <c r="L24" s="83">
        <v>2023</v>
      </c>
      <c r="N24" s="125"/>
      <c r="Q24" s="83" t="s">
        <v>210</v>
      </c>
      <c r="R24" s="81" t="s">
        <v>211</v>
      </c>
      <c r="S24" s="81" t="s">
        <v>212</v>
      </c>
      <c r="T24" s="81" t="s">
        <v>213</v>
      </c>
      <c r="U24" s="81" t="s">
        <v>214</v>
      </c>
      <c r="V24" s="81" t="s">
        <v>215</v>
      </c>
      <c r="W24" s="81" t="s">
        <v>216</v>
      </c>
      <c r="X24" s="81" t="s">
        <v>217</v>
      </c>
      <c r="Y24" s="81" t="s">
        <v>218</v>
      </c>
      <c r="Z24" s="81" t="s">
        <v>220</v>
      </c>
      <c r="AA24" s="81" t="s">
        <v>221</v>
      </c>
      <c r="AB24" s="81" t="s">
        <v>222</v>
      </c>
      <c r="AC24" s="86" t="s">
        <v>234</v>
      </c>
    </row>
    <row r="25" spans="1:29" ht="30.75" x14ac:dyDescent="0.3">
      <c r="A25" s="91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5">
        <v>10725299.309999999</v>
      </c>
      <c r="H25" s="95">
        <v>8536339.9299999997</v>
      </c>
      <c r="I25" s="96">
        <v>2331668.8200000003</v>
      </c>
      <c r="J25" s="95">
        <v>5045786</v>
      </c>
      <c r="K25" s="88">
        <v>15489002.380000001</v>
      </c>
      <c r="L25" s="90">
        <f>AC25</f>
        <v>14328628.119999999</v>
      </c>
      <c r="N25" s="126"/>
      <c r="O25" s="123"/>
      <c r="P25" s="91" t="s">
        <v>13</v>
      </c>
      <c r="Q25" s="97">
        <v>1238318.8899999999</v>
      </c>
      <c r="R25" s="76">
        <v>1180446.97</v>
      </c>
      <c r="S25" s="76">
        <v>1907654.09</v>
      </c>
      <c r="T25" s="76">
        <v>1491370.92</v>
      </c>
      <c r="U25" s="76">
        <v>1622470.92</v>
      </c>
      <c r="V25" s="76">
        <v>1518134.81</v>
      </c>
      <c r="W25" s="76">
        <v>1336086.52</v>
      </c>
      <c r="X25" s="76">
        <v>1328443.19</v>
      </c>
      <c r="Y25" s="88">
        <v>1375211.83</v>
      </c>
      <c r="Z25" s="88">
        <v>1330489.98</v>
      </c>
      <c r="AA25" s="88"/>
      <c r="AB25" s="88"/>
      <c r="AC25" s="74">
        <f>SUM(Q25:AB25 )</f>
        <v>14328628.119999999</v>
      </c>
    </row>
    <row r="26" spans="1:29" x14ac:dyDescent="0.3">
      <c r="B26" s="92"/>
      <c r="C26" s="92"/>
      <c r="D26" s="92"/>
      <c r="E26" s="92"/>
      <c r="F26" s="92"/>
      <c r="G26" s="92"/>
      <c r="H26" s="92"/>
      <c r="I26" s="92"/>
      <c r="J26" s="92"/>
      <c r="K26" s="92"/>
      <c r="N26" s="125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</row>
    <row r="27" spans="1:29" x14ac:dyDescent="0.3">
      <c r="B27" s="92"/>
      <c r="C27" s="92"/>
      <c r="D27" s="92"/>
      <c r="E27" s="92"/>
      <c r="F27" s="92"/>
      <c r="G27" s="92"/>
      <c r="H27" s="92"/>
      <c r="I27" s="92"/>
      <c r="J27" s="92"/>
      <c r="K27" s="92"/>
      <c r="N27" s="125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</row>
    <row r="28" spans="1:29" x14ac:dyDescent="0.3">
      <c r="B28" s="92"/>
      <c r="C28" s="92"/>
      <c r="D28" s="92"/>
      <c r="E28" s="92"/>
      <c r="F28" s="92"/>
      <c r="G28" s="92"/>
      <c r="H28" s="92"/>
      <c r="I28" s="92"/>
      <c r="J28" s="92"/>
      <c r="K28" s="92"/>
      <c r="N28" s="125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</row>
    <row r="29" spans="1:29" x14ac:dyDescent="0.3">
      <c r="B29" s="92"/>
      <c r="C29" s="92"/>
      <c r="D29" s="92"/>
      <c r="E29" s="92"/>
      <c r="F29" s="92"/>
      <c r="G29" s="92"/>
      <c r="H29" s="92"/>
      <c r="I29" s="92"/>
      <c r="J29" s="92"/>
      <c r="K29" s="92"/>
      <c r="N29" s="125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</row>
    <row r="30" spans="1:29" x14ac:dyDescent="0.3">
      <c r="B30" s="92"/>
      <c r="C30" s="92"/>
      <c r="D30" s="92"/>
      <c r="E30" s="92"/>
      <c r="F30" s="92"/>
      <c r="G30" s="92"/>
      <c r="H30" s="92"/>
      <c r="I30" s="92"/>
      <c r="J30" s="92"/>
      <c r="K30" s="92"/>
      <c r="N30" s="125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</row>
    <row r="31" spans="1:29" x14ac:dyDescent="0.3">
      <c r="B31" s="92"/>
      <c r="C31" s="92"/>
      <c r="D31" s="92"/>
      <c r="E31" s="92"/>
      <c r="F31" s="92"/>
      <c r="G31" s="92"/>
      <c r="H31" s="92"/>
      <c r="I31" s="92"/>
      <c r="J31" s="92"/>
      <c r="K31" s="92"/>
      <c r="N31" s="125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</row>
    <row r="32" spans="1:29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N32" s="125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</row>
    <row r="33" spans="1:29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N33" s="125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</row>
    <row r="34" spans="1:29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N34" s="125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1:29" x14ac:dyDescent="0.3">
      <c r="B35" s="92"/>
      <c r="C35" s="92"/>
      <c r="D35" s="92"/>
      <c r="E35" s="92"/>
      <c r="F35" s="92"/>
      <c r="G35" s="92"/>
      <c r="H35" s="92"/>
      <c r="I35" s="92"/>
      <c r="J35" s="92"/>
      <c r="K35" s="92"/>
      <c r="N35" s="125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</row>
    <row r="36" spans="1:29" x14ac:dyDescent="0.3">
      <c r="B36" s="92"/>
      <c r="C36" s="92"/>
      <c r="D36" s="92"/>
      <c r="E36" s="92"/>
      <c r="F36" s="92"/>
      <c r="G36" s="92"/>
      <c r="H36" s="92"/>
      <c r="I36" s="92"/>
      <c r="J36" s="92"/>
      <c r="K36" s="92"/>
      <c r="N36" s="125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</row>
    <row r="37" spans="1:29" x14ac:dyDescent="0.3">
      <c r="B37" s="92"/>
      <c r="C37" s="92"/>
      <c r="D37" s="92"/>
      <c r="E37" s="92"/>
      <c r="F37" s="92"/>
      <c r="G37" s="92"/>
      <c r="H37" s="92"/>
      <c r="I37" s="92"/>
      <c r="J37" s="92"/>
      <c r="K37" s="92"/>
      <c r="N37" s="125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</row>
    <row r="38" spans="1:29" x14ac:dyDescent="0.3">
      <c r="B38" s="92"/>
      <c r="C38" s="92"/>
      <c r="D38" s="92"/>
      <c r="E38" s="92"/>
      <c r="F38" s="92"/>
      <c r="G38" s="92"/>
      <c r="H38" s="92"/>
      <c r="I38" s="92"/>
      <c r="J38" s="92"/>
      <c r="K38" s="92"/>
      <c r="N38" s="125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</row>
    <row r="39" spans="1:29" x14ac:dyDescent="0.3">
      <c r="B39" s="92"/>
      <c r="C39" s="92"/>
      <c r="D39" s="92"/>
      <c r="E39" s="92"/>
      <c r="F39" s="92"/>
      <c r="G39" s="92"/>
      <c r="H39" s="92"/>
      <c r="I39" s="92"/>
      <c r="J39" s="92"/>
      <c r="K39" s="92"/>
      <c r="N39" s="125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</row>
    <row r="40" spans="1:29" x14ac:dyDescent="0.3">
      <c r="B40" s="92"/>
      <c r="C40" s="92"/>
      <c r="D40" s="92"/>
      <c r="E40" s="92"/>
      <c r="F40" s="92"/>
      <c r="G40" s="92"/>
      <c r="H40" s="92"/>
      <c r="I40" s="92"/>
      <c r="J40" s="92"/>
      <c r="K40" s="92"/>
      <c r="N40" s="125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</row>
    <row r="41" spans="1:29" x14ac:dyDescent="0.3">
      <c r="B41" s="92"/>
      <c r="C41" s="92"/>
      <c r="D41" s="92"/>
      <c r="E41" s="92"/>
      <c r="F41" s="92"/>
      <c r="G41" s="92"/>
      <c r="H41" s="92"/>
      <c r="I41" s="92"/>
      <c r="J41" s="92"/>
      <c r="K41" s="92"/>
      <c r="N41" s="125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</row>
    <row r="42" spans="1:29" x14ac:dyDescent="0.3">
      <c r="B42" s="92"/>
      <c r="C42" s="92"/>
      <c r="D42" s="92"/>
      <c r="E42" s="92"/>
      <c r="F42" s="92"/>
      <c r="G42" s="92"/>
      <c r="H42" s="92"/>
      <c r="I42" s="92"/>
      <c r="J42" s="92"/>
      <c r="K42" s="92"/>
      <c r="N42" s="125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</row>
    <row r="43" spans="1:29" x14ac:dyDescent="0.3">
      <c r="B43" s="92"/>
      <c r="C43" s="92"/>
      <c r="D43" s="92"/>
      <c r="E43" s="92"/>
      <c r="F43" s="92"/>
      <c r="G43" s="92"/>
      <c r="H43" s="92"/>
      <c r="I43" s="92"/>
      <c r="J43" s="92"/>
      <c r="K43" s="92"/>
      <c r="N43" s="125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</row>
    <row r="44" spans="1:29" x14ac:dyDescent="0.3">
      <c r="B44" s="92"/>
      <c r="C44" s="92"/>
      <c r="D44" s="92"/>
      <c r="E44" s="92"/>
      <c r="F44" s="92"/>
      <c r="G44" s="92"/>
      <c r="H44" s="92"/>
      <c r="I44" s="92"/>
      <c r="J44" s="92"/>
      <c r="K44" s="92"/>
      <c r="N44" s="125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</row>
    <row r="45" spans="1:29" x14ac:dyDescent="0.3">
      <c r="B45" s="92"/>
      <c r="C45" s="92"/>
      <c r="D45" s="92"/>
      <c r="E45" s="92"/>
      <c r="F45" s="92"/>
      <c r="G45" s="92"/>
      <c r="H45" s="92"/>
      <c r="I45" s="92"/>
      <c r="J45" s="92"/>
      <c r="K45" s="92"/>
      <c r="N45" s="125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</row>
    <row r="46" spans="1:29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4">
        <v>2019</v>
      </c>
      <c r="I46" s="82">
        <v>2020</v>
      </c>
      <c r="J46" s="83">
        <v>2021</v>
      </c>
      <c r="K46" s="83">
        <v>2022</v>
      </c>
      <c r="L46" s="83">
        <v>2023</v>
      </c>
      <c r="N46" s="125"/>
      <c r="Q46" s="81" t="s">
        <v>210</v>
      </c>
      <c r="R46" s="81" t="s">
        <v>211</v>
      </c>
      <c r="S46" s="81" t="s">
        <v>212</v>
      </c>
      <c r="T46" s="81" t="s">
        <v>213</v>
      </c>
      <c r="U46" s="81" t="s">
        <v>214</v>
      </c>
      <c r="V46" s="81" t="s">
        <v>215</v>
      </c>
      <c r="W46" s="81" t="s">
        <v>216</v>
      </c>
      <c r="X46" s="81" t="s">
        <v>217</v>
      </c>
      <c r="Y46" s="81" t="s">
        <v>218</v>
      </c>
      <c r="Z46" s="81" t="s">
        <v>220</v>
      </c>
      <c r="AA46" s="81" t="s">
        <v>221</v>
      </c>
      <c r="AB46" s="81" t="s">
        <v>222</v>
      </c>
      <c r="AC46" s="86" t="s">
        <v>234</v>
      </c>
    </row>
    <row r="47" spans="1:29" ht="30.75" customHeight="1" x14ac:dyDescent="0.3">
      <c r="A47" s="91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5">
        <v>59676600.480000004</v>
      </c>
      <c r="H47" s="95">
        <v>63493198.75</v>
      </c>
      <c r="I47" s="96">
        <v>64019458.840000004</v>
      </c>
      <c r="J47" s="95">
        <v>75532636.299999997</v>
      </c>
      <c r="K47" s="88">
        <v>80327072.920000002</v>
      </c>
      <c r="L47" s="90">
        <f>AC47</f>
        <v>71216689.790000007</v>
      </c>
      <c r="N47" s="126"/>
      <c r="O47" s="123"/>
      <c r="P47" s="91" t="s">
        <v>14</v>
      </c>
      <c r="Q47" s="76">
        <v>6890303.9299999997</v>
      </c>
      <c r="R47" s="76">
        <v>7580790.2400000002</v>
      </c>
      <c r="S47" s="76">
        <v>8886251.9000000004</v>
      </c>
      <c r="T47" s="76">
        <v>6094790.6399999997</v>
      </c>
      <c r="U47" s="76">
        <v>5360502.34</v>
      </c>
      <c r="V47" s="76">
        <v>5741602.1000000006</v>
      </c>
      <c r="W47" s="76">
        <v>5229070.8500000006</v>
      </c>
      <c r="X47" s="76">
        <v>5354469.12</v>
      </c>
      <c r="Y47" s="88">
        <v>5428815.2700000005</v>
      </c>
      <c r="Z47" s="88">
        <v>14650093.4</v>
      </c>
      <c r="AA47" s="88"/>
      <c r="AB47" s="88"/>
      <c r="AC47" s="74">
        <f>SUM(Q47:AB47 )</f>
        <v>71216689.790000007</v>
      </c>
    </row>
    <row r="48" spans="1:29" x14ac:dyDescent="0.3">
      <c r="B48" s="92"/>
      <c r="C48" s="92"/>
      <c r="D48" s="92"/>
      <c r="E48" s="92"/>
      <c r="F48" s="92"/>
      <c r="G48" s="92"/>
      <c r="H48" s="92"/>
      <c r="I48" s="92"/>
      <c r="J48" s="92"/>
      <c r="K48" s="92"/>
      <c r="N48" s="125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</row>
    <row r="49" spans="2:28" x14ac:dyDescent="0.3">
      <c r="B49" s="92"/>
      <c r="C49" s="92"/>
      <c r="D49" s="92"/>
      <c r="E49" s="92"/>
      <c r="F49" s="92"/>
      <c r="G49" s="92"/>
      <c r="H49" s="92"/>
      <c r="I49" s="92"/>
      <c r="J49" s="92"/>
      <c r="K49" s="92"/>
      <c r="N49" s="125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</row>
    <row r="50" spans="2:28" x14ac:dyDescent="0.3">
      <c r="B50" s="92"/>
      <c r="C50" s="92"/>
      <c r="D50" s="92"/>
      <c r="E50" s="92"/>
      <c r="F50" s="92"/>
      <c r="G50" s="92"/>
      <c r="H50" s="92"/>
      <c r="I50" s="92"/>
      <c r="J50" s="92"/>
      <c r="K50" s="92"/>
      <c r="N50" s="125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</row>
    <row r="51" spans="2:28" x14ac:dyDescent="0.3">
      <c r="B51" s="92"/>
      <c r="C51" s="92"/>
      <c r="D51" s="92"/>
      <c r="E51" s="92"/>
      <c r="F51" s="92"/>
      <c r="G51" s="92"/>
      <c r="H51" s="92"/>
      <c r="I51" s="92"/>
      <c r="J51" s="92"/>
      <c r="K51" s="92"/>
      <c r="N51" s="125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</row>
    <row r="52" spans="2:2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92"/>
      <c r="N52" s="125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</row>
    <row r="53" spans="2:2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92"/>
      <c r="N53" s="125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</row>
    <row r="54" spans="2:2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92"/>
      <c r="N54" s="125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</row>
    <row r="55" spans="2:2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92"/>
      <c r="N55" s="125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</row>
    <row r="56" spans="2:2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N56" s="12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</row>
    <row r="57" spans="2:2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N57" s="125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</row>
    <row r="58" spans="2:2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92"/>
      <c r="N58" s="125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</row>
    <row r="59" spans="2:2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92"/>
      <c r="N59" s="125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</row>
    <row r="60" spans="2:2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92"/>
      <c r="N60" s="125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</row>
    <row r="61" spans="2:2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92"/>
      <c r="N61" s="125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</row>
    <row r="62" spans="2:2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92"/>
      <c r="N62" s="125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</row>
    <row r="63" spans="2:2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92"/>
      <c r="N63" s="125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</row>
    <row r="64" spans="2:2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N64" s="125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</row>
    <row r="65" spans="1:29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N65" s="125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</row>
    <row r="66" spans="1:29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4">
        <v>2019</v>
      </c>
      <c r="I66" s="82">
        <v>2020</v>
      </c>
      <c r="J66" s="83">
        <v>2021</v>
      </c>
      <c r="K66" s="83">
        <v>2022</v>
      </c>
      <c r="L66" s="83">
        <v>2023</v>
      </c>
      <c r="N66" s="125"/>
      <c r="Q66" s="81" t="s">
        <v>210</v>
      </c>
      <c r="R66" s="81" t="s">
        <v>211</v>
      </c>
      <c r="S66" s="81" t="s">
        <v>212</v>
      </c>
      <c r="T66" s="81" t="s">
        <v>213</v>
      </c>
      <c r="U66" s="81" t="s">
        <v>214</v>
      </c>
      <c r="V66" s="81" t="s">
        <v>215</v>
      </c>
      <c r="W66" s="81" t="s">
        <v>216</v>
      </c>
      <c r="X66" s="81" t="s">
        <v>217</v>
      </c>
      <c r="Y66" s="81" t="s">
        <v>218</v>
      </c>
      <c r="Z66" s="81" t="s">
        <v>220</v>
      </c>
      <c r="AA66" s="81" t="s">
        <v>221</v>
      </c>
      <c r="AB66" s="81" t="s">
        <v>222</v>
      </c>
      <c r="AC66" s="86" t="s">
        <v>234</v>
      </c>
    </row>
    <row r="67" spans="1:29" ht="31.5" customHeight="1" x14ac:dyDescent="0.3">
      <c r="A67" s="91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5">
        <v>60268407.24000001</v>
      </c>
      <c r="H67" s="95">
        <v>61090603.759999998</v>
      </c>
      <c r="I67" s="96">
        <v>65143467.549999997</v>
      </c>
      <c r="J67" s="95">
        <v>65890176</v>
      </c>
      <c r="K67" s="88">
        <v>67945567.25</v>
      </c>
      <c r="L67" s="90">
        <f>AC67</f>
        <v>55423400.659999996</v>
      </c>
      <c r="N67" s="126"/>
      <c r="O67" s="123"/>
      <c r="P67" s="91" t="s">
        <v>15</v>
      </c>
      <c r="Q67" s="76">
        <v>4337044.3600000003</v>
      </c>
      <c r="R67" s="76">
        <v>7874507.8200000003</v>
      </c>
      <c r="S67" s="76"/>
      <c r="T67" s="76">
        <v>12930466.58</v>
      </c>
      <c r="U67" s="76">
        <v>4587497.84</v>
      </c>
      <c r="V67" s="76"/>
      <c r="W67" s="76">
        <v>12771097.880000001</v>
      </c>
      <c r="X67" s="76">
        <v>8700422.2799999993</v>
      </c>
      <c r="Y67" s="88"/>
      <c r="Z67" s="88">
        <v>4222363.9000000004</v>
      </c>
      <c r="AA67" s="88"/>
      <c r="AB67" s="88"/>
      <c r="AC67" s="74">
        <f>SUM(Q67:AB67 )</f>
        <v>55423400.659999996</v>
      </c>
    </row>
    <row r="68" spans="1:29" x14ac:dyDescent="0.3">
      <c r="B68" s="92"/>
      <c r="C68" s="92"/>
      <c r="D68" s="92"/>
      <c r="E68" s="92"/>
      <c r="F68" s="92"/>
      <c r="G68" s="92"/>
      <c r="H68" s="92"/>
      <c r="I68" s="92"/>
      <c r="J68" s="92"/>
      <c r="K68" s="92"/>
      <c r="N68" s="125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</row>
    <row r="69" spans="1:29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  <c r="N69" s="125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</row>
    <row r="70" spans="1:29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N70" s="125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</row>
    <row r="71" spans="1:29" x14ac:dyDescent="0.3">
      <c r="B71" s="92"/>
      <c r="C71" s="92"/>
      <c r="D71" s="92"/>
      <c r="E71" s="92"/>
      <c r="F71" s="92"/>
      <c r="G71" s="92"/>
      <c r="H71" s="92"/>
      <c r="I71" s="92"/>
      <c r="J71" s="92"/>
      <c r="K71" s="92"/>
      <c r="N71" s="125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</row>
    <row r="72" spans="1:29" x14ac:dyDescent="0.3">
      <c r="B72" s="92"/>
      <c r="C72" s="92"/>
      <c r="D72" s="92"/>
      <c r="E72" s="92"/>
      <c r="F72" s="92"/>
      <c r="G72" s="92"/>
      <c r="H72" s="92"/>
      <c r="I72" s="92"/>
      <c r="J72" s="92"/>
      <c r="K72" s="92"/>
      <c r="N72" s="125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</row>
    <row r="73" spans="1:29" x14ac:dyDescent="0.3">
      <c r="B73" s="92"/>
      <c r="C73" s="92"/>
      <c r="D73" s="92"/>
      <c r="E73" s="92"/>
      <c r="F73" s="92"/>
      <c r="G73" s="92"/>
      <c r="H73" s="92"/>
      <c r="I73" s="92"/>
      <c r="J73" s="92"/>
      <c r="K73" s="92"/>
      <c r="N73" s="125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</row>
    <row r="74" spans="1:29" x14ac:dyDescent="0.3">
      <c r="B74" s="92"/>
      <c r="C74" s="92"/>
      <c r="D74" s="92"/>
      <c r="E74" s="92"/>
      <c r="F74" s="92"/>
      <c r="G74" s="92"/>
      <c r="H74" s="92"/>
      <c r="I74" s="92"/>
      <c r="J74" s="92"/>
      <c r="K74" s="92"/>
      <c r="N74" s="125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</row>
    <row r="75" spans="1:29" x14ac:dyDescent="0.3">
      <c r="B75" s="92"/>
      <c r="C75" s="92"/>
      <c r="D75" s="92"/>
      <c r="E75" s="92"/>
      <c r="F75" s="92"/>
      <c r="G75" s="92"/>
      <c r="H75" s="92"/>
      <c r="I75" s="92"/>
      <c r="J75" s="92"/>
      <c r="K75" s="92"/>
      <c r="N75" s="125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</row>
    <row r="76" spans="1:29" x14ac:dyDescent="0.3">
      <c r="B76" s="92"/>
      <c r="C76" s="92"/>
      <c r="D76" s="92"/>
      <c r="E76" s="92"/>
      <c r="F76" s="92"/>
      <c r="G76" s="92"/>
      <c r="H76" s="92"/>
      <c r="I76" s="92"/>
      <c r="J76" s="92"/>
      <c r="K76" s="92"/>
      <c r="N76" s="125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</row>
    <row r="77" spans="1:29" x14ac:dyDescent="0.3">
      <c r="B77" s="92"/>
      <c r="C77" s="92"/>
      <c r="D77" s="92"/>
      <c r="E77" s="92"/>
      <c r="F77" s="92"/>
      <c r="G77" s="92"/>
      <c r="H77" s="92"/>
      <c r="I77" s="92"/>
      <c r="J77" s="92"/>
      <c r="K77" s="92"/>
      <c r="N77" s="125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</row>
    <row r="78" spans="1:29" x14ac:dyDescent="0.3">
      <c r="B78" s="92"/>
      <c r="C78" s="92"/>
      <c r="D78" s="92"/>
      <c r="E78" s="92"/>
      <c r="F78" s="92"/>
      <c r="G78" s="92"/>
      <c r="H78" s="92"/>
      <c r="I78" s="92"/>
      <c r="J78" s="92"/>
      <c r="K78" s="92"/>
      <c r="N78" s="125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</row>
    <row r="79" spans="1:29" x14ac:dyDescent="0.3">
      <c r="B79" s="92"/>
      <c r="C79" s="92"/>
      <c r="D79" s="92"/>
      <c r="E79" s="92"/>
      <c r="F79" s="92"/>
      <c r="G79" s="92"/>
      <c r="H79" s="92"/>
      <c r="I79" s="92"/>
      <c r="J79" s="92"/>
      <c r="K79" s="92"/>
      <c r="N79" s="125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</row>
    <row r="80" spans="1:29" x14ac:dyDescent="0.3">
      <c r="B80" s="92"/>
      <c r="C80" s="92"/>
      <c r="D80" s="92"/>
      <c r="E80" s="92"/>
      <c r="F80" s="92"/>
      <c r="G80" s="92"/>
      <c r="H80" s="92"/>
      <c r="I80" s="92"/>
      <c r="J80" s="92"/>
      <c r="K80" s="92"/>
      <c r="N80" s="125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</row>
    <row r="81" spans="1:29" x14ac:dyDescent="0.3">
      <c r="B81" s="92"/>
      <c r="C81" s="92"/>
      <c r="D81" s="92"/>
      <c r="E81" s="92"/>
      <c r="F81" s="92"/>
      <c r="G81" s="92"/>
      <c r="H81" s="92"/>
      <c r="I81" s="92"/>
      <c r="J81" s="92"/>
      <c r="K81" s="92"/>
      <c r="N81" s="125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</row>
    <row r="82" spans="1:29" x14ac:dyDescent="0.3">
      <c r="B82" s="92"/>
      <c r="C82" s="92"/>
      <c r="D82" s="92"/>
      <c r="E82" s="92"/>
      <c r="F82" s="92"/>
      <c r="G82" s="92"/>
      <c r="H82" s="92"/>
      <c r="I82" s="92"/>
      <c r="J82" s="92"/>
      <c r="K82" s="92"/>
      <c r="N82" s="125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</row>
    <row r="83" spans="1:29" x14ac:dyDescent="0.3">
      <c r="B83" s="92"/>
      <c r="C83" s="92"/>
      <c r="D83" s="92"/>
      <c r="E83" s="92"/>
      <c r="F83" s="92"/>
      <c r="G83" s="92"/>
      <c r="H83" s="92"/>
      <c r="I83" s="92"/>
      <c r="J83" s="92"/>
      <c r="K83" s="92"/>
      <c r="N83" s="125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</row>
    <row r="84" spans="1:29" x14ac:dyDescent="0.3">
      <c r="B84" s="92"/>
      <c r="C84" s="92"/>
      <c r="D84" s="92"/>
      <c r="E84" s="92"/>
      <c r="F84" s="92"/>
      <c r="G84" s="92"/>
      <c r="H84" s="92"/>
      <c r="I84" s="92"/>
      <c r="J84" s="92"/>
      <c r="K84" s="92"/>
      <c r="N84" s="125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</row>
    <row r="85" spans="1:29" x14ac:dyDescent="0.3">
      <c r="B85" s="92"/>
      <c r="C85" s="92"/>
      <c r="D85" s="92"/>
      <c r="E85" s="92"/>
      <c r="F85" s="92"/>
      <c r="G85" s="92"/>
      <c r="H85" s="92"/>
      <c r="I85" s="92"/>
      <c r="J85" s="92"/>
      <c r="K85" s="92"/>
      <c r="N85" s="125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</row>
    <row r="86" spans="1:29" x14ac:dyDescent="0.3">
      <c r="B86" s="92"/>
      <c r="C86" s="92"/>
      <c r="D86" s="92"/>
      <c r="E86" s="92"/>
      <c r="F86" s="92"/>
      <c r="G86" s="92"/>
      <c r="H86" s="92"/>
      <c r="I86" s="92"/>
      <c r="J86" s="92"/>
      <c r="K86" s="92"/>
      <c r="N86" s="125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</row>
    <row r="87" spans="1:29" x14ac:dyDescent="0.3">
      <c r="B87" s="92"/>
      <c r="C87" s="92"/>
      <c r="D87" s="92"/>
      <c r="E87" s="92"/>
      <c r="F87" s="92"/>
      <c r="G87" s="92"/>
      <c r="H87" s="92"/>
      <c r="I87" s="92"/>
      <c r="J87" s="92"/>
      <c r="K87" s="92"/>
      <c r="N87" s="125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</row>
    <row r="88" spans="1:29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4">
        <v>2019</v>
      </c>
      <c r="I88" s="82">
        <v>2020</v>
      </c>
      <c r="J88" s="83">
        <v>2021</v>
      </c>
      <c r="K88" s="83">
        <v>2022</v>
      </c>
      <c r="L88" s="83">
        <v>2023</v>
      </c>
      <c r="N88" s="125"/>
      <c r="Q88" s="81" t="s">
        <v>210</v>
      </c>
      <c r="R88" s="81" t="s">
        <v>211</v>
      </c>
      <c r="S88" s="81" t="s">
        <v>212</v>
      </c>
      <c r="T88" s="81" t="s">
        <v>213</v>
      </c>
      <c r="U88" s="81" t="s">
        <v>214</v>
      </c>
      <c r="V88" s="81" t="s">
        <v>215</v>
      </c>
      <c r="W88" s="81" t="s">
        <v>216</v>
      </c>
      <c r="X88" s="81" t="s">
        <v>217</v>
      </c>
      <c r="Y88" s="81" t="s">
        <v>218</v>
      </c>
      <c r="Z88" s="81" t="s">
        <v>220</v>
      </c>
      <c r="AA88" s="81" t="s">
        <v>221</v>
      </c>
      <c r="AB88" s="81" t="s">
        <v>222</v>
      </c>
      <c r="AC88" s="86" t="s">
        <v>234</v>
      </c>
    </row>
    <row r="89" spans="1:29" ht="30.75" customHeight="1" x14ac:dyDescent="0.3">
      <c r="A89" s="91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5">
        <v>124084906.41000001</v>
      </c>
      <c r="H89" s="95">
        <v>21742754.169999998</v>
      </c>
      <c r="I89" s="96">
        <v>17561274.460000001</v>
      </c>
      <c r="J89" s="95">
        <v>10310726.120000001</v>
      </c>
      <c r="K89" s="88">
        <v>9443813</v>
      </c>
      <c r="L89" s="90">
        <f>AC89</f>
        <v>7349518.29</v>
      </c>
      <c r="N89" s="126"/>
      <c r="O89" s="123"/>
      <c r="P89" s="91" t="s">
        <v>16</v>
      </c>
      <c r="Q89" s="76">
        <v>107136.72</v>
      </c>
      <c r="R89" s="76">
        <v>216740.48000000001</v>
      </c>
      <c r="S89" s="76">
        <v>288047.68</v>
      </c>
      <c r="T89" s="76">
        <v>28097.940000000002</v>
      </c>
      <c r="U89" s="76">
        <v>101172.74</v>
      </c>
      <c r="V89" s="76">
        <v>48628.29</v>
      </c>
      <c r="W89" s="76">
        <v>17375.04</v>
      </c>
      <c r="X89" s="98">
        <v>6384097.96</v>
      </c>
      <c r="Y89" s="88">
        <v>110782.08</v>
      </c>
      <c r="Z89" s="88">
        <v>47439.360000000001</v>
      </c>
      <c r="AA89" s="88"/>
      <c r="AB89" s="88"/>
      <c r="AC89" s="74">
        <f>SUM(Q89:AB89 )</f>
        <v>7349518.29</v>
      </c>
    </row>
    <row r="90" spans="1:29" x14ac:dyDescent="0.3">
      <c r="B90" s="81"/>
      <c r="C90" s="81"/>
      <c r="D90" s="81"/>
      <c r="E90" s="81"/>
      <c r="F90" s="81"/>
      <c r="G90" s="92"/>
      <c r="H90" s="92"/>
      <c r="I90" s="92"/>
      <c r="J90" s="92"/>
      <c r="K90" s="92"/>
      <c r="N90" s="125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</row>
    <row r="91" spans="1:29" x14ac:dyDescent="0.3">
      <c r="B91" s="92"/>
      <c r="C91" s="92"/>
      <c r="D91" s="92"/>
      <c r="E91" s="92"/>
      <c r="F91" s="92"/>
      <c r="G91" s="92"/>
      <c r="H91" s="92"/>
      <c r="I91" s="92"/>
      <c r="J91" s="92"/>
      <c r="K91" s="92"/>
      <c r="N91" s="125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</row>
    <row r="92" spans="1:29" x14ac:dyDescent="0.3">
      <c r="B92" s="92"/>
      <c r="C92" s="92"/>
      <c r="D92" s="92"/>
      <c r="E92" s="92"/>
      <c r="F92" s="92"/>
      <c r="G92" s="92"/>
      <c r="H92" s="92"/>
      <c r="I92" s="92"/>
      <c r="J92" s="92"/>
      <c r="K92" s="92"/>
      <c r="N92" s="125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</row>
    <row r="93" spans="1:29" x14ac:dyDescent="0.3">
      <c r="B93" s="92"/>
      <c r="C93" s="92"/>
      <c r="D93" s="92"/>
      <c r="E93" s="92"/>
      <c r="F93" s="92"/>
      <c r="G93" s="92"/>
      <c r="H93" s="92"/>
      <c r="I93" s="92"/>
      <c r="J93" s="92"/>
      <c r="K93" s="92"/>
      <c r="N93" s="125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</row>
    <row r="94" spans="1:29" x14ac:dyDescent="0.3">
      <c r="B94" s="92"/>
      <c r="C94" s="92"/>
      <c r="D94" s="92"/>
      <c r="E94" s="92"/>
      <c r="F94" s="92"/>
      <c r="G94" s="92"/>
      <c r="H94" s="92"/>
      <c r="I94" s="92"/>
      <c r="J94" s="92"/>
      <c r="K94" s="92"/>
      <c r="N94" s="125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</row>
    <row r="95" spans="1:29" x14ac:dyDescent="0.3">
      <c r="B95" s="92"/>
      <c r="C95" s="92"/>
      <c r="D95" s="92"/>
      <c r="E95" s="92"/>
      <c r="F95" s="92"/>
      <c r="G95" s="92"/>
      <c r="H95" s="92"/>
      <c r="I95" s="92"/>
      <c r="J95" s="92"/>
      <c r="K95" s="92"/>
      <c r="N95" s="125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</row>
    <row r="96" spans="1:29" x14ac:dyDescent="0.3">
      <c r="B96" s="92"/>
      <c r="C96" s="92"/>
      <c r="D96" s="92"/>
      <c r="E96" s="92"/>
      <c r="F96" s="92"/>
      <c r="G96" s="92"/>
      <c r="H96" s="92"/>
      <c r="I96" s="92"/>
      <c r="J96" s="92"/>
      <c r="K96" s="92"/>
      <c r="N96" s="125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</row>
    <row r="97" spans="2:29" x14ac:dyDescent="0.3">
      <c r="B97" s="92"/>
      <c r="C97" s="92"/>
      <c r="D97" s="92"/>
      <c r="E97" s="92"/>
      <c r="F97" s="92"/>
      <c r="G97" s="92"/>
      <c r="H97" s="92"/>
      <c r="I97" s="92"/>
      <c r="J97" s="92"/>
      <c r="K97" s="92"/>
      <c r="N97" s="125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</row>
    <row r="98" spans="2:29" x14ac:dyDescent="0.3">
      <c r="B98" s="92"/>
      <c r="C98" s="92"/>
      <c r="D98" s="92"/>
      <c r="E98" s="92"/>
      <c r="F98" s="92"/>
      <c r="G98" s="92"/>
      <c r="H98" s="92"/>
      <c r="I98" s="92"/>
      <c r="J98" s="92"/>
      <c r="K98" s="92"/>
      <c r="N98" s="125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</row>
    <row r="99" spans="2:29" x14ac:dyDescent="0.3">
      <c r="B99" s="92"/>
      <c r="C99" s="92"/>
      <c r="D99" s="92"/>
      <c r="E99" s="92"/>
      <c r="F99" s="92"/>
      <c r="G99" s="92"/>
      <c r="H99" s="92"/>
      <c r="I99" s="92"/>
      <c r="J99" s="92"/>
      <c r="K99" s="92"/>
      <c r="N99" s="125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</row>
    <row r="100" spans="2:29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N100" s="125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</row>
    <row r="101" spans="2:29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N101" s="125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</row>
    <row r="102" spans="2:29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N102" s="125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</row>
    <row r="103" spans="2:29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N103" s="125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</row>
    <row r="104" spans="2:29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N104" s="125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</row>
    <row r="105" spans="2:29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N105" s="125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</row>
    <row r="106" spans="2:29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N106" s="125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</row>
    <row r="107" spans="2:29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N107" s="125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</row>
    <row r="108" spans="2:29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N108" s="125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</row>
    <row r="109" spans="2:29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N109" s="125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</row>
    <row r="110" spans="2:29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N110" s="125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75"/>
    </row>
    <row r="111" spans="2:29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N111" s="125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75"/>
    </row>
    <row r="112" spans="2:29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4">
        <v>2019</v>
      </c>
      <c r="I112" s="82">
        <v>2020</v>
      </c>
      <c r="J112" s="83">
        <v>2021</v>
      </c>
      <c r="K112" s="83">
        <v>2022</v>
      </c>
      <c r="L112" s="83">
        <v>2023</v>
      </c>
      <c r="N112" s="125"/>
      <c r="Q112" s="83" t="s">
        <v>210</v>
      </c>
      <c r="R112" s="99" t="s">
        <v>211</v>
      </c>
      <c r="S112" s="81" t="s">
        <v>212</v>
      </c>
      <c r="T112" s="81" t="s">
        <v>213</v>
      </c>
      <c r="U112" s="81" t="s">
        <v>214</v>
      </c>
      <c r="V112" s="81" t="s">
        <v>215</v>
      </c>
      <c r="W112" s="81" t="s">
        <v>216</v>
      </c>
      <c r="X112" s="81" t="s">
        <v>217</v>
      </c>
      <c r="Y112" s="81" t="s">
        <v>218</v>
      </c>
      <c r="Z112" s="81" t="s">
        <v>220</v>
      </c>
      <c r="AA112" s="81" t="s">
        <v>221</v>
      </c>
      <c r="AB112" s="81" t="s">
        <v>222</v>
      </c>
      <c r="AC112" s="86" t="s">
        <v>234</v>
      </c>
    </row>
    <row r="113" spans="1:29" ht="30.75" customHeight="1" x14ac:dyDescent="0.3">
      <c r="A113" s="91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5">
        <v>9102048.370000001</v>
      </c>
      <c r="H113" s="95">
        <v>11139594.389999999</v>
      </c>
      <c r="I113" s="96">
        <v>12141158.41</v>
      </c>
      <c r="J113" s="95">
        <v>11811503.93</v>
      </c>
      <c r="K113" s="88">
        <v>13597685.699999999</v>
      </c>
      <c r="L113" s="90">
        <f>AC113</f>
        <v>11996061.84</v>
      </c>
      <c r="N113" s="126"/>
      <c r="O113" s="70"/>
      <c r="P113" s="100" t="s">
        <v>17</v>
      </c>
      <c r="Q113" s="98">
        <v>1172158.08</v>
      </c>
      <c r="R113" s="73">
        <v>1197598.72</v>
      </c>
      <c r="S113" s="76">
        <v>1194627.3600000001</v>
      </c>
      <c r="T113" s="76">
        <v>1226411.52</v>
      </c>
      <c r="U113" s="76">
        <v>1167981.76</v>
      </c>
      <c r="V113" s="76">
        <v>1214982</v>
      </c>
      <c r="W113" s="76">
        <v>1207337.92</v>
      </c>
      <c r="X113" s="76">
        <v>1199421.1200000001</v>
      </c>
      <c r="Y113" s="88">
        <v>1149561.04</v>
      </c>
      <c r="Z113" s="88">
        <v>1265982.32</v>
      </c>
      <c r="AA113" s="88"/>
      <c r="AB113" s="88"/>
      <c r="AC113" s="74">
        <f>SUM(Q113:AB113 )</f>
        <v>11996061.84</v>
      </c>
    </row>
    <row r="114" spans="1:29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N114" s="125"/>
      <c r="Q114" s="83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</row>
    <row r="115" spans="1:29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N115" s="125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</row>
    <row r="116" spans="1:29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N116" s="125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</row>
    <row r="117" spans="1:29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N117" s="125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</row>
    <row r="118" spans="1:29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N118" s="125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</row>
    <row r="119" spans="1:29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N119" s="125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</row>
    <row r="120" spans="1:29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N120" s="125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</row>
    <row r="121" spans="1:29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N121" s="125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</row>
    <row r="122" spans="1:29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N122" s="125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</row>
    <row r="123" spans="1:29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N123" s="125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</row>
    <row r="124" spans="1:29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N124" s="125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</row>
    <row r="125" spans="1:29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N125" s="125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</row>
    <row r="126" spans="1:29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N126" s="125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</row>
    <row r="127" spans="1:29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N127" s="125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</row>
    <row r="128" spans="1:29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N128" s="125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</row>
    <row r="129" spans="1:29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N129" s="125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</row>
    <row r="130" spans="1:29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N130" s="125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</row>
    <row r="131" spans="1:29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N131" s="125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</row>
    <row r="132" spans="1:29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N132" s="125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</row>
    <row r="133" spans="1:29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N133" s="125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</row>
    <row r="134" spans="1:29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N134" s="125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</row>
    <row r="135" spans="1:29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N135" s="125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</row>
    <row r="136" spans="1:29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4">
        <v>2019</v>
      </c>
      <c r="I136" s="82">
        <v>2020</v>
      </c>
      <c r="J136" s="83">
        <v>2021</v>
      </c>
      <c r="K136" s="83">
        <v>2022</v>
      </c>
      <c r="L136" s="83">
        <v>2023</v>
      </c>
      <c r="N136" s="125"/>
      <c r="Q136" s="81" t="s">
        <v>210</v>
      </c>
      <c r="R136" s="81" t="s">
        <v>211</v>
      </c>
      <c r="S136" s="81" t="s">
        <v>212</v>
      </c>
      <c r="T136" s="81" t="s">
        <v>213</v>
      </c>
      <c r="U136" s="81" t="s">
        <v>214</v>
      </c>
      <c r="V136" s="81" t="s">
        <v>215</v>
      </c>
      <c r="W136" s="81" t="s">
        <v>216</v>
      </c>
      <c r="X136" s="81" t="s">
        <v>217</v>
      </c>
      <c r="Y136" s="81" t="s">
        <v>218</v>
      </c>
      <c r="Z136" s="81" t="s">
        <v>220</v>
      </c>
      <c r="AA136" s="81" t="s">
        <v>221</v>
      </c>
      <c r="AB136" s="81" t="s">
        <v>222</v>
      </c>
      <c r="AC136" s="86" t="s">
        <v>234</v>
      </c>
    </row>
    <row r="137" spans="1:29" ht="30.75" x14ac:dyDescent="0.3">
      <c r="A137" s="91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5">
        <v>5351683.8500000006</v>
      </c>
      <c r="H137" s="95">
        <v>7636813.5099999998</v>
      </c>
      <c r="I137" s="96">
        <v>7696738.3899999997</v>
      </c>
      <c r="J137" s="95">
        <v>8114035.25</v>
      </c>
      <c r="K137" s="88">
        <v>12587680.699999999</v>
      </c>
      <c r="L137" s="90">
        <f>AC137</f>
        <v>8959893.1500000004</v>
      </c>
      <c r="N137" s="126"/>
      <c r="O137" s="123"/>
      <c r="P137" s="91" t="s">
        <v>18</v>
      </c>
      <c r="Q137" s="76">
        <v>385111.92</v>
      </c>
      <c r="R137" s="76">
        <v>311439.86</v>
      </c>
      <c r="S137" s="76">
        <v>1973703.57</v>
      </c>
      <c r="T137" s="76">
        <v>1109192.03</v>
      </c>
      <c r="U137" s="76">
        <v>894811.41</v>
      </c>
      <c r="V137" s="76">
        <v>978462.42</v>
      </c>
      <c r="W137" s="76">
        <v>775688.59</v>
      </c>
      <c r="X137" s="76">
        <v>601830.57999999996</v>
      </c>
      <c r="Y137" s="88">
        <v>1134634.22</v>
      </c>
      <c r="Z137" s="88">
        <v>795018.55</v>
      </c>
      <c r="AA137" s="88"/>
      <c r="AB137" s="88"/>
      <c r="AC137" s="74">
        <f>SUM(Q137:AB137 )</f>
        <v>8959893.1500000004</v>
      </c>
    </row>
    <row r="138" spans="1:29" x14ac:dyDescent="0.3">
      <c r="N138" s="125"/>
    </row>
    <row r="139" spans="1:29" x14ac:dyDescent="0.3">
      <c r="N139" s="125"/>
    </row>
    <row r="140" spans="1:29" x14ac:dyDescent="0.3">
      <c r="N140" s="125"/>
    </row>
    <row r="141" spans="1:29" x14ac:dyDescent="0.3">
      <c r="N141" s="125"/>
    </row>
    <row r="142" spans="1:29" x14ac:dyDescent="0.3">
      <c r="N142" s="125"/>
    </row>
    <row r="143" spans="1:29" x14ac:dyDescent="0.3">
      <c r="N143" s="125"/>
    </row>
    <row r="144" spans="1:29" x14ac:dyDescent="0.3">
      <c r="N144" s="125"/>
    </row>
    <row r="145" spans="1:29" x14ac:dyDescent="0.3">
      <c r="N145" s="125"/>
    </row>
    <row r="146" spans="1:29" x14ac:dyDescent="0.3">
      <c r="N146" s="125"/>
    </row>
    <row r="147" spans="1:29" x14ac:dyDescent="0.3">
      <c r="N147" s="125"/>
    </row>
    <row r="148" spans="1:29" x14ac:dyDescent="0.3">
      <c r="N148" s="125"/>
    </row>
    <row r="149" spans="1:29" x14ac:dyDescent="0.3">
      <c r="N149" s="125"/>
    </row>
    <row r="150" spans="1:29" x14ac:dyDescent="0.3">
      <c r="N150" s="125"/>
    </row>
    <row r="151" spans="1:29" x14ac:dyDescent="0.3">
      <c r="N151" s="125"/>
    </row>
    <row r="152" spans="1:29" x14ac:dyDescent="0.3">
      <c r="N152" s="125"/>
    </row>
    <row r="153" spans="1:29" x14ac:dyDescent="0.3">
      <c r="N153" s="125"/>
    </row>
    <row r="154" spans="1:29" x14ac:dyDescent="0.3">
      <c r="N154" s="125"/>
    </row>
    <row r="155" spans="1:29" x14ac:dyDescent="0.3">
      <c r="N155" s="125"/>
    </row>
    <row r="156" spans="1:29" x14ac:dyDescent="0.3">
      <c r="N156" s="125"/>
    </row>
    <row r="157" spans="1:29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4">
        <v>2019</v>
      </c>
      <c r="I157" s="82">
        <v>2020</v>
      </c>
      <c r="J157" s="83">
        <v>2021</v>
      </c>
      <c r="K157" s="83">
        <v>2022</v>
      </c>
      <c r="L157" s="83">
        <v>2023</v>
      </c>
      <c r="N157" s="125"/>
      <c r="Q157" s="81" t="s">
        <v>210</v>
      </c>
      <c r="R157" s="81" t="s">
        <v>211</v>
      </c>
      <c r="S157" s="81" t="s">
        <v>212</v>
      </c>
      <c r="T157" s="81" t="s">
        <v>213</v>
      </c>
      <c r="U157" s="81" t="s">
        <v>214</v>
      </c>
      <c r="V157" s="81" t="s">
        <v>215</v>
      </c>
      <c r="W157" s="81" t="s">
        <v>216</v>
      </c>
      <c r="X157" s="81" t="s">
        <v>217</v>
      </c>
      <c r="Y157" s="81" t="s">
        <v>218</v>
      </c>
      <c r="Z157" s="81" t="s">
        <v>220</v>
      </c>
      <c r="AA157" s="81" t="s">
        <v>221</v>
      </c>
      <c r="AB157" s="81" t="s">
        <v>222</v>
      </c>
      <c r="AC157" s="86" t="s">
        <v>234</v>
      </c>
    </row>
    <row r="158" spans="1:29" ht="30.75" customHeight="1" x14ac:dyDescent="0.3">
      <c r="A158" s="91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5">
        <v>2256037.54</v>
      </c>
      <c r="H158" s="95">
        <v>3718136.2600000002</v>
      </c>
      <c r="I158" s="96">
        <v>2652229.9200000004</v>
      </c>
      <c r="J158" s="95">
        <v>2796197.8000000003</v>
      </c>
      <c r="K158" s="88">
        <v>3095365.76</v>
      </c>
      <c r="L158" s="90">
        <f>AC158</f>
        <v>3370823.5100000002</v>
      </c>
      <c r="N158" s="126"/>
      <c r="O158" s="123"/>
      <c r="P158" s="91" t="s">
        <v>19</v>
      </c>
      <c r="Q158" s="76">
        <v>139122.20000000001</v>
      </c>
      <c r="R158" s="76">
        <v>279791.32</v>
      </c>
      <c r="S158" s="76">
        <v>351834.89</v>
      </c>
      <c r="T158" s="76">
        <v>219593.53</v>
      </c>
      <c r="U158" s="76">
        <v>511805.41000000003</v>
      </c>
      <c r="V158" s="76">
        <v>388688.43</v>
      </c>
      <c r="W158" s="76">
        <v>454419.59</v>
      </c>
      <c r="X158" s="76">
        <v>347194.67</v>
      </c>
      <c r="Y158" s="88">
        <v>417873.68</v>
      </c>
      <c r="Z158" s="88">
        <v>260499.79</v>
      </c>
      <c r="AA158" s="88"/>
      <c r="AB158" s="88"/>
      <c r="AC158" s="74">
        <f>SUM(Q158:AB158 )</f>
        <v>3370823.5100000002</v>
      </c>
    </row>
    <row r="159" spans="1:29" x14ac:dyDescent="0.3">
      <c r="N159" s="125"/>
    </row>
    <row r="160" spans="1:29" x14ac:dyDescent="0.3">
      <c r="N160" s="125"/>
    </row>
    <row r="161" spans="2:29" x14ac:dyDescent="0.3">
      <c r="N161" s="125"/>
    </row>
    <row r="162" spans="2:29" x14ac:dyDescent="0.3">
      <c r="N162" s="125"/>
    </row>
    <row r="163" spans="2:29" x14ac:dyDescent="0.3">
      <c r="N163" s="125"/>
    </row>
    <row r="164" spans="2:29" x14ac:dyDescent="0.3">
      <c r="N164" s="125"/>
    </row>
    <row r="165" spans="2:29" x14ac:dyDescent="0.3">
      <c r="N165" s="125"/>
    </row>
    <row r="166" spans="2:29" x14ac:dyDescent="0.3">
      <c r="N166" s="125"/>
    </row>
    <row r="167" spans="2:29" x14ac:dyDescent="0.3">
      <c r="N167" s="125"/>
    </row>
    <row r="168" spans="2:29" x14ac:dyDescent="0.3">
      <c r="N168" s="125"/>
    </row>
    <row r="169" spans="2:29" x14ac:dyDescent="0.3">
      <c r="N169" s="125"/>
    </row>
    <row r="170" spans="2:29" x14ac:dyDescent="0.3">
      <c r="N170" s="125"/>
    </row>
    <row r="171" spans="2:29" x14ac:dyDescent="0.3">
      <c r="N171" s="125"/>
    </row>
    <row r="172" spans="2:29" x14ac:dyDescent="0.3">
      <c r="N172" s="125"/>
    </row>
    <row r="173" spans="2:29" x14ac:dyDescent="0.3">
      <c r="N173" s="125"/>
    </row>
    <row r="174" spans="2:29" x14ac:dyDescent="0.3">
      <c r="N174" s="125"/>
    </row>
    <row r="175" spans="2:29" x14ac:dyDescent="0.3">
      <c r="N175" s="125"/>
    </row>
    <row r="176" spans="2:29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4">
        <v>2019</v>
      </c>
      <c r="I176" s="82">
        <v>2020</v>
      </c>
      <c r="J176" s="83">
        <v>2021</v>
      </c>
      <c r="K176" s="83">
        <v>2022</v>
      </c>
      <c r="L176" s="83">
        <v>2023</v>
      </c>
      <c r="N176" s="125"/>
      <c r="Q176" s="81" t="s">
        <v>210</v>
      </c>
      <c r="R176" s="81" t="s">
        <v>211</v>
      </c>
      <c r="S176" s="81" t="s">
        <v>212</v>
      </c>
      <c r="T176" s="81" t="s">
        <v>213</v>
      </c>
      <c r="U176" s="81" t="s">
        <v>214</v>
      </c>
      <c r="V176" s="81" t="s">
        <v>215</v>
      </c>
      <c r="W176" s="81" t="s">
        <v>216</v>
      </c>
      <c r="X176" s="81" t="s">
        <v>217</v>
      </c>
      <c r="Y176" s="81" t="s">
        <v>218</v>
      </c>
      <c r="Z176" s="81" t="s">
        <v>220</v>
      </c>
      <c r="AA176" s="81" t="s">
        <v>221</v>
      </c>
      <c r="AB176" s="81" t="s">
        <v>222</v>
      </c>
      <c r="AC176" s="86" t="s">
        <v>234</v>
      </c>
    </row>
    <row r="177" spans="1:29" ht="30.75" x14ac:dyDescent="0.3">
      <c r="A177" s="91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5">
        <v>20466782.119999997</v>
      </c>
      <c r="H177" s="95">
        <v>11800310.840000002</v>
      </c>
      <c r="I177" s="96">
        <v>6311869.1200000001</v>
      </c>
      <c r="J177" s="95">
        <v>17206190.91</v>
      </c>
      <c r="K177" s="88">
        <v>14872573.470000001</v>
      </c>
      <c r="L177" s="90">
        <f>AC177</f>
        <v>14859952.43</v>
      </c>
      <c r="N177" s="126"/>
      <c r="O177" s="123"/>
      <c r="P177" s="91" t="s">
        <v>20</v>
      </c>
      <c r="Q177" s="76">
        <v>108520.09</v>
      </c>
      <c r="R177" s="76">
        <v>3056398.1</v>
      </c>
      <c r="S177" s="76">
        <v>2870386.9</v>
      </c>
      <c r="T177" s="76">
        <v>456599.91000000003</v>
      </c>
      <c r="U177" s="76">
        <v>1990486.3800000001</v>
      </c>
      <c r="V177" s="76">
        <v>470313.87</v>
      </c>
      <c r="W177" s="76">
        <v>484241.10000000003</v>
      </c>
      <c r="X177" s="76">
        <v>4150759.86</v>
      </c>
      <c r="Y177" s="88">
        <v>698595.73</v>
      </c>
      <c r="Z177" s="88">
        <v>573650.49</v>
      </c>
      <c r="AA177" s="88"/>
      <c r="AB177" s="88"/>
      <c r="AC177" s="74">
        <f>SUM(Q177:AB177 )</f>
        <v>14859952.43</v>
      </c>
    </row>
    <row r="178" spans="1:29" x14ac:dyDescent="0.3">
      <c r="N178" s="125"/>
    </row>
    <row r="179" spans="1:29" x14ac:dyDescent="0.3">
      <c r="N179" s="125"/>
    </row>
    <row r="180" spans="1:29" x14ac:dyDescent="0.3">
      <c r="N180" s="125"/>
    </row>
    <row r="181" spans="1:29" x14ac:dyDescent="0.3">
      <c r="N181" s="125"/>
    </row>
    <row r="182" spans="1:29" x14ac:dyDescent="0.3">
      <c r="N182" s="125"/>
    </row>
    <row r="183" spans="1:29" x14ac:dyDescent="0.3">
      <c r="N183" s="125"/>
    </row>
    <row r="184" spans="1:29" x14ac:dyDescent="0.3">
      <c r="N184" s="125"/>
    </row>
    <row r="185" spans="1:29" x14ac:dyDescent="0.3">
      <c r="N185" s="125"/>
    </row>
    <row r="186" spans="1:29" x14ac:dyDescent="0.3">
      <c r="N186" s="125"/>
    </row>
    <row r="187" spans="1:29" x14ac:dyDescent="0.3">
      <c r="N187" s="125"/>
    </row>
    <row r="188" spans="1:29" x14ac:dyDescent="0.3">
      <c r="N188" s="125"/>
    </row>
    <row r="189" spans="1:29" x14ac:dyDescent="0.3">
      <c r="N189" s="125"/>
    </row>
    <row r="190" spans="1:29" x14ac:dyDescent="0.3">
      <c r="N190" s="125"/>
    </row>
    <row r="191" spans="1:29" x14ac:dyDescent="0.3">
      <c r="N191" s="125"/>
    </row>
    <row r="192" spans="1:29" x14ac:dyDescent="0.3">
      <c r="N192" s="125"/>
    </row>
    <row r="193" spans="1:29" x14ac:dyDescent="0.3">
      <c r="N193" s="125"/>
    </row>
    <row r="194" spans="1:29" x14ac:dyDescent="0.3">
      <c r="N194" s="125"/>
    </row>
    <row r="195" spans="1:29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4">
        <v>2019</v>
      </c>
      <c r="I195" s="82">
        <v>2020</v>
      </c>
      <c r="J195" s="83">
        <v>2021</v>
      </c>
      <c r="K195" s="83">
        <v>2022</v>
      </c>
      <c r="L195" s="83">
        <v>2023</v>
      </c>
      <c r="N195" s="125"/>
      <c r="Q195" s="81" t="s">
        <v>210</v>
      </c>
      <c r="R195" s="81" t="s">
        <v>211</v>
      </c>
      <c r="S195" s="81" t="s">
        <v>212</v>
      </c>
      <c r="T195" s="81" t="s">
        <v>213</v>
      </c>
      <c r="U195" s="81" t="s">
        <v>214</v>
      </c>
      <c r="V195" s="81" t="s">
        <v>215</v>
      </c>
      <c r="W195" s="81" t="s">
        <v>216</v>
      </c>
      <c r="X195" s="81" t="s">
        <v>217</v>
      </c>
      <c r="Y195" s="81" t="s">
        <v>218</v>
      </c>
      <c r="Z195" s="81" t="s">
        <v>220</v>
      </c>
      <c r="AA195" s="81" t="s">
        <v>221</v>
      </c>
      <c r="AB195" s="81" t="s">
        <v>222</v>
      </c>
      <c r="AC195" s="86" t="s">
        <v>234</v>
      </c>
    </row>
    <row r="196" spans="1:29" ht="30.75" x14ac:dyDescent="0.3">
      <c r="A196" s="91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5">
        <v>266975.24</v>
      </c>
      <c r="H196" s="95">
        <v>876194.58</v>
      </c>
      <c r="I196" s="96">
        <v>12254781.850000001</v>
      </c>
      <c r="J196" s="95">
        <v>3979907.0600000005</v>
      </c>
      <c r="K196" s="88">
        <v>11506852.840000002</v>
      </c>
      <c r="L196" s="90">
        <f>AC196</f>
        <v>10187698.639999999</v>
      </c>
      <c r="N196" s="126"/>
      <c r="O196" s="123"/>
      <c r="P196" s="91" t="s">
        <v>21</v>
      </c>
      <c r="Q196" s="76"/>
      <c r="R196" s="76">
        <v>374164.73</v>
      </c>
      <c r="S196" s="76">
        <v>492514.55</v>
      </c>
      <c r="T196" s="76">
        <v>694244.69000000006</v>
      </c>
      <c r="U196" s="76">
        <v>6213493.9100000001</v>
      </c>
      <c r="V196" s="76">
        <v>210980.38</v>
      </c>
      <c r="W196" s="76">
        <v>1505759.74</v>
      </c>
      <c r="X196" s="76">
        <v>100477</v>
      </c>
      <c r="Y196" s="88">
        <v>487271.12</v>
      </c>
      <c r="Z196" s="88">
        <v>108792.52</v>
      </c>
      <c r="AA196" s="88"/>
      <c r="AB196" s="88"/>
      <c r="AC196" s="74">
        <f>SUM(Q196:AB196 )</f>
        <v>10187698.639999999</v>
      </c>
    </row>
    <row r="197" spans="1:29" x14ac:dyDescent="0.3">
      <c r="N197" s="125"/>
    </row>
    <row r="198" spans="1:29" x14ac:dyDescent="0.3">
      <c r="N198" s="125"/>
    </row>
    <row r="199" spans="1:29" x14ac:dyDescent="0.3">
      <c r="N199" s="125"/>
    </row>
    <row r="200" spans="1:29" x14ac:dyDescent="0.3">
      <c r="N200" s="125"/>
    </row>
    <row r="201" spans="1:29" x14ac:dyDescent="0.3">
      <c r="N201" s="125"/>
    </row>
    <row r="202" spans="1:29" x14ac:dyDescent="0.3">
      <c r="N202" s="125"/>
    </row>
    <row r="203" spans="1:29" x14ac:dyDescent="0.3">
      <c r="N203" s="125"/>
    </row>
    <row r="204" spans="1:29" x14ac:dyDescent="0.3">
      <c r="N204" s="125"/>
    </row>
    <row r="205" spans="1:29" x14ac:dyDescent="0.3">
      <c r="N205" s="125"/>
    </row>
    <row r="206" spans="1:29" x14ac:dyDescent="0.3">
      <c r="N206" s="125"/>
    </row>
    <row r="207" spans="1:29" x14ac:dyDescent="0.3">
      <c r="N207" s="125"/>
    </row>
    <row r="208" spans="1:29" x14ac:dyDescent="0.3">
      <c r="N208" s="125"/>
    </row>
    <row r="209" spans="1:29" x14ac:dyDescent="0.3">
      <c r="N209" s="125"/>
    </row>
    <row r="210" spans="1:29" x14ac:dyDescent="0.3">
      <c r="N210" s="125"/>
    </row>
    <row r="211" spans="1:29" x14ac:dyDescent="0.3">
      <c r="N211" s="125"/>
    </row>
    <row r="212" spans="1:29" x14ac:dyDescent="0.3">
      <c r="N212" s="125"/>
    </row>
    <row r="213" spans="1:29" x14ac:dyDescent="0.3">
      <c r="N213" s="125"/>
    </row>
    <row r="214" spans="1:29" x14ac:dyDescent="0.3">
      <c r="N214" s="125"/>
    </row>
    <row r="215" spans="1:29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4">
        <v>2019</v>
      </c>
      <c r="I215" s="82">
        <v>2020</v>
      </c>
      <c r="J215" s="83">
        <v>2021</v>
      </c>
      <c r="K215" s="83">
        <v>2022</v>
      </c>
      <c r="L215" s="83">
        <v>2023</v>
      </c>
      <c r="N215" s="125"/>
      <c r="Q215" s="83" t="s">
        <v>210</v>
      </c>
      <c r="R215" s="83" t="s">
        <v>211</v>
      </c>
      <c r="S215" s="83" t="s">
        <v>212</v>
      </c>
      <c r="T215" s="83" t="s">
        <v>213</v>
      </c>
      <c r="U215" s="83" t="s">
        <v>214</v>
      </c>
      <c r="V215" s="83" t="s">
        <v>215</v>
      </c>
      <c r="W215" s="83" t="s">
        <v>216</v>
      </c>
      <c r="X215" s="83" t="s">
        <v>217</v>
      </c>
      <c r="Y215" s="83" t="s">
        <v>218</v>
      </c>
      <c r="Z215" s="83" t="s">
        <v>220</v>
      </c>
      <c r="AA215" s="83" t="s">
        <v>221</v>
      </c>
      <c r="AB215" s="83" t="s">
        <v>222</v>
      </c>
      <c r="AC215" s="86" t="s">
        <v>234</v>
      </c>
    </row>
    <row r="216" spans="1:29" ht="30.75" customHeight="1" x14ac:dyDescent="0.3">
      <c r="A216" s="91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5">
        <v>105625302.00999999</v>
      </c>
      <c r="H216" s="95">
        <v>118883079.24000001</v>
      </c>
      <c r="I216" s="96">
        <v>119026865.63</v>
      </c>
      <c r="J216" s="95">
        <v>131288555.90000001</v>
      </c>
      <c r="K216" s="88">
        <v>185587810.97</v>
      </c>
      <c r="L216" s="90">
        <f>AC216</f>
        <v>188957694.94000003</v>
      </c>
      <c r="N216" s="126"/>
      <c r="O216" s="123"/>
      <c r="P216" s="91" t="s">
        <v>22</v>
      </c>
      <c r="Q216" s="76">
        <v>17515329.609999999</v>
      </c>
      <c r="R216" s="76">
        <v>17465855.640000001</v>
      </c>
      <c r="S216" s="76">
        <v>21979193.07</v>
      </c>
      <c r="T216" s="76">
        <v>17441954.359999999</v>
      </c>
      <c r="U216" s="76">
        <v>17807531.940000001</v>
      </c>
      <c r="V216" s="76">
        <v>21865529.09</v>
      </c>
      <c r="W216" s="76">
        <v>18227401.09</v>
      </c>
      <c r="X216" s="76">
        <v>20744709.710000001</v>
      </c>
      <c r="Y216" s="88">
        <v>19979833.940000001</v>
      </c>
      <c r="Z216" s="88">
        <v>15930356.49</v>
      </c>
      <c r="AA216" s="88"/>
      <c r="AB216" s="88"/>
      <c r="AC216" s="74">
        <f>SUM(Q216:AB216 )</f>
        <v>188957694.94000003</v>
      </c>
    </row>
    <row r="217" spans="1:29" x14ac:dyDescent="0.3">
      <c r="N217" s="125"/>
    </row>
    <row r="218" spans="1:29" x14ac:dyDescent="0.3">
      <c r="N218" s="125"/>
    </row>
    <row r="219" spans="1:29" x14ac:dyDescent="0.3">
      <c r="N219" s="125"/>
    </row>
    <row r="220" spans="1:29" x14ac:dyDescent="0.3">
      <c r="N220" s="125"/>
    </row>
    <row r="221" spans="1:29" x14ac:dyDescent="0.3">
      <c r="N221" s="125"/>
    </row>
    <row r="222" spans="1:29" x14ac:dyDescent="0.3">
      <c r="N222" s="125"/>
    </row>
    <row r="223" spans="1:29" x14ac:dyDescent="0.3">
      <c r="N223" s="125"/>
    </row>
    <row r="224" spans="1:29" x14ac:dyDescent="0.3">
      <c r="N224" s="125"/>
    </row>
    <row r="225" spans="1:29" x14ac:dyDescent="0.3">
      <c r="N225" s="125"/>
    </row>
    <row r="226" spans="1:29" x14ac:dyDescent="0.3">
      <c r="N226" s="125"/>
    </row>
    <row r="227" spans="1:29" x14ac:dyDescent="0.3">
      <c r="N227" s="125"/>
    </row>
    <row r="228" spans="1:29" x14ac:dyDescent="0.3">
      <c r="N228" s="125"/>
    </row>
    <row r="229" spans="1:29" x14ac:dyDescent="0.3">
      <c r="N229" s="125"/>
    </row>
    <row r="230" spans="1:29" x14ac:dyDescent="0.3">
      <c r="N230" s="125"/>
    </row>
    <row r="231" spans="1:29" x14ac:dyDescent="0.3">
      <c r="N231" s="125"/>
    </row>
    <row r="232" spans="1:29" x14ac:dyDescent="0.3">
      <c r="N232" s="125"/>
    </row>
    <row r="233" spans="1:29" x14ac:dyDescent="0.3">
      <c r="N233" s="125"/>
    </row>
    <row r="234" spans="1:29" x14ac:dyDescent="0.3">
      <c r="N234" s="125"/>
    </row>
    <row r="235" spans="1:29" x14ac:dyDescent="0.3">
      <c r="N235" s="125"/>
    </row>
    <row r="236" spans="1:29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4">
        <v>2019</v>
      </c>
      <c r="I236" s="82">
        <v>2020</v>
      </c>
      <c r="J236" s="83">
        <v>2021</v>
      </c>
      <c r="K236" s="83">
        <v>2022</v>
      </c>
      <c r="L236" s="83">
        <v>2023</v>
      </c>
      <c r="N236" s="125"/>
      <c r="Q236" s="81" t="s">
        <v>210</v>
      </c>
      <c r="R236" s="81" t="s">
        <v>211</v>
      </c>
      <c r="S236" s="81" t="s">
        <v>212</v>
      </c>
      <c r="T236" s="81" t="s">
        <v>213</v>
      </c>
      <c r="U236" s="81" t="s">
        <v>214</v>
      </c>
      <c r="V236" s="81" t="s">
        <v>215</v>
      </c>
      <c r="W236" s="81" t="s">
        <v>216</v>
      </c>
      <c r="X236" s="81" t="s">
        <v>217</v>
      </c>
      <c r="Y236" s="81" t="s">
        <v>218</v>
      </c>
      <c r="Z236" s="81" t="s">
        <v>220</v>
      </c>
      <c r="AA236" s="81" t="s">
        <v>221</v>
      </c>
      <c r="AB236" s="81" t="s">
        <v>222</v>
      </c>
      <c r="AC236" s="86" t="s">
        <v>234</v>
      </c>
    </row>
    <row r="237" spans="1:29" ht="30.75" customHeight="1" x14ac:dyDescent="0.3">
      <c r="A237" s="91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5">
        <v>0</v>
      </c>
      <c r="H237" s="95">
        <v>845169.25</v>
      </c>
      <c r="I237" s="96">
        <v>1956280</v>
      </c>
      <c r="J237" s="95">
        <v>0</v>
      </c>
      <c r="K237" s="88">
        <v>3349537.75</v>
      </c>
      <c r="L237" s="90">
        <f>AC237</f>
        <v>10150</v>
      </c>
      <c r="N237" s="126"/>
      <c r="O237" s="123"/>
      <c r="P237" s="91" t="s">
        <v>23</v>
      </c>
      <c r="Q237" s="76"/>
      <c r="R237" s="76"/>
      <c r="S237" s="76"/>
      <c r="T237" s="76"/>
      <c r="U237" s="76"/>
      <c r="V237" s="76"/>
      <c r="W237" s="76"/>
      <c r="X237" s="76"/>
      <c r="Y237" s="88">
        <v>10150</v>
      </c>
      <c r="Z237" s="88"/>
      <c r="AA237" s="88"/>
      <c r="AB237" s="88"/>
      <c r="AC237" s="74">
        <f>SUM(Q237:AB237)</f>
        <v>10150</v>
      </c>
    </row>
    <row r="238" spans="1:29" x14ac:dyDescent="0.3">
      <c r="N238" s="125"/>
    </row>
    <row r="239" spans="1:29" x14ac:dyDescent="0.3">
      <c r="N239" s="125"/>
    </row>
    <row r="240" spans="1:29" x14ac:dyDescent="0.3">
      <c r="N240" s="125"/>
    </row>
    <row r="241" spans="1:29" x14ac:dyDescent="0.3">
      <c r="N241" s="125"/>
    </row>
    <row r="242" spans="1:29" x14ac:dyDescent="0.3">
      <c r="N242" s="125"/>
    </row>
    <row r="243" spans="1:29" x14ac:dyDescent="0.3">
      <c r="N243" s="125"/>
    </row>
    <row r="244" spans="1:29" x14ac:dyDescent="0.3">
      <c r="N244" s="125"/>
    </row>
    <row r="245" spans="1:29" x14ac:dyDescent="0.3">
      <c r="N245" s="125"/>
    </row>
    <row r="246" spans="1:29" x14ac:dyDescent="0.3">
      <c r="N246" s="125"/>
    </row>
    <row r="247" spans="1:29" x14ac:dyDescent="0.3">
      <c r="N247" s="125"/>
    </row>
    <row r="248" spans="1:29" x14ac:dyDescent="0.3">
      <c r="N248" s="125"/>
    </row>
    <row r="249" spans="1:29" x14ac:dyDescent="0.3">
      <c r="N249" s="125"/>
    </row>
    <row r="250" spans="1:29" x14ac:dyDescent="0.3">
      <c r="N250" s="125"/>
    </row>
    <row r="251" spans="1:29" x14ac:dyDescent="0.3">
      <c r="N251" s="125"/>
    </row>
    <row r="252" spans="1:29" x14ac:dyDescent="0.3">
      <c r="N252" s="125"/>
    </row>
    <row r="253" spans="1:29" x14ac:dyDescent="0.3">
      <c r="N253" s="125"/>
    </row>
    <row r="254" spans="1:29" x14ac:dyDescent="0.3">
      <c r="N254" s="125"/>
    </row>
    <row r="255" spans="1:29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4">
        <v>2019</v>
      </c>
      <c r="I255" s="82">
        <v>2020</v>
      </c>
      <c r="J255" s="83">
        <v>2021</v>
      </c>
      <c r="K255" s="83">
        <v>2022</v>
      </c>
      <c r="L255" s="83">
        <v>2023</v>
      </c>
      <c r="N255" s="125"/>
      <c r="Q255" s="81" t="s">
        <v>210</v>
      </c>
      <c r="R255" s="81" t="s">
        <v>211</v>
      </c>
      <c r="S255" s="81" t="s">
        <v>212</v>
      </c>
      <c r="T255" s="81" t="s">
        <v>213</v>
      </c>
      <c r="U255" s="81" t="s">
        <v>214</v>
      </c>
      <c r="V255" s="81" t="s">
        <v>215</v>
      </c>
      <c r="W255" s="81" t="s">
        <v>216</v>
      </c>
      <c r="X255" s="81" t="s">
        <v>217</v>
      </c>
      <c r="Y255" s="81" t="s">
        <v>218</v>
      </c>
      <c r="Z255" s="81" t="s">
        <v>220</v>
      </c>
      <c r="AA255" s="81" t="s">
        <v>221</v>
      </c>
      <c r="AB255" s="81" t="s">
        <v>222</v>
      </c>
      <c r="AC255" s="86" t="s">
        <v>234</v>
      </c>
    </row>
    <row r="256" spans="1:29" ht="30.75" x14ac:dyDescent="0.3">
      <c r="A256" s="91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5">
        <v>461865.67000000004</v>
      </c>
      <c r="H256" s="95">
        <v>2365562.69</v>
      </c>
      <c r="I256" s="96">
        <v>7934544.4800000004</v>
      </c>
      <c r="J256" s="95">
        <v>7192957.7100000009</v>
      </c>
      <c r="K256" s="88">
        <v>12586288.98</v>
      </c>
      <c r="L256" s="90">
        <f>AC256</f>
        <v>13670605.059999999</v>
      </c>
      <c r="N256" s="126"/>
      <c r="O256" s="123"/>
      <c r="P256" s="91" t="s">
        <v>24</v>
      </c>
      <c r="Q256" s="76">
        <v>305150.95</v>
      </c>
      <c r="R256" s="76">
        <v>2311776.44</v>
      </c>
      <c r="S256" s="76">
        <v>876144.63</v>
      </c>
      <c r="T256" s="76">
        <v>1753479.98</v>
      </c>
      <c r="U256" s="76">
        <v>1787723.19</v>
      </c>
      <c r="V256" s="76">
        <v>993586.84</v>
      </c>
      <c r="W256" s="76">
        <v>1488033.3</v>
      </c>
      <c r="X256" s="76">
        <v>1603770.36</v>
      </c>
      <c r="Y256" s="88">
        <v>2014418.4100000001</v>
      </c>
      <c r="Z256" s="88">
        <v>536520.95999999996</v>
      </c>
      <c r="AA256" s="88"/>
      <c r="AB256" s="88"/>
      <c r="AC256" s="74">
        <f>SUM(Q256:AB256 )</f>
        <v>13670605.059999999</v>
      </c>
    </row>
    <row r="257" spans="14:14" x14ac:dyDescent="0.3">
      <c r="N257" s="125"/>
    </row>
    <row r="258" spans="14:14" x14ac:dyDescent="0.3">
      <c r="N258" s="125"/>
    </row>
    <row r="259" spans="14:14" x14ac:dyDescent="0.3">
      <c r="N259" s="125"/>
    </row>
    <row r="260" spans="14:14" x14ac:dyDescent="0.3">
      <c r="N260" s="125"/>
    </row>
    <row r="261" spans="14:14" x14ac:dyDescent="0.3">
      <c r="N261" s="125"/>
    </row>
    <row r="262" spans="14:14" x14ac:dyDescent="0.3">
      <c r="N262" s="125"/>
    </row>
    <row r="263" spans="14:14" x14ac:dyDescent="0.3">
      <c r="N263" s="125"/>
    </row>
    <row r="264" spans="14:14" x14ac:dyDescent="0.3">
      <c r="N264" s="125"/>
    </row>
    <row r="265" spans="14:14" x14ac:dyDescent="0.3">
      <c r="N265" s="125"/>
    </row>
    <row r="266" spans="14:14" x14ac:dyDescent="0.3">
      <c r="N266" s="125"/>
    </row>
    <row r="267" spans="14:14" x14ac:dyDescent="0.3">
      <c r="N267" s="125"/>
    </row>
    <row r="268" spans="14:14" x14ac:dyDescent="0.3">
      <c r="N268" s="125"/>
    </row>
    <row r="269" spans="14:14" x14ac:dyDescent="0.3">
      <c r="N269" s="125"/>
    </row>
    <row r="270" spans="14:14" x14ac:dyDescent="0.3">
      <c r="N270" s="125"/>
    </row>
    <row r="271" spans="14:14" x14ac:dyDescent="0.3">
      <c r="N271" s="125"/>
    </row>
    <row r="272" spans="14:14" x14ac:dyDescent="0.3">
      <c r="N272" s="125"/>
    </row>
    <row r="273" spans="1:30" x14ac:dyDescent="0.3">
      <c r="N273" s="125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4">
        <v>2019</v>
      </c>
      <c r="I274" s="82">
        <v>2020</v>
      </c>
      <c r="J274" s="83">
        <v>2021</v>
      </c>
      <c r="K274" s="83">
        <v>2022</v>
      </c>
      <c r="L274" s="83">
        <v>2023</v>
      </c>
      <c r="N274" s="125"/>
      <c r="Q274" s="81" t="s">
        <v>210</v>
      </c>
      <c r="R274" s="81" t="s">
        <v>211</v>
      </c>
      <c r="S274" s="81" t="s">
        <v>212</v>
      </c>
      <c r="T274" s="81" t="s">
        <v>213</v>
      </c>
      <c r="U274" s="81" t="s">
        <v>214</v>
      </c>
      <c r="V274" s="81" t="s">
        <v>215</v>
      </c>
      <c r="W274" s="81" t="s">
        <v>216</v>
      </c>
      <c r="X274" s="81" t="s">
        <v>217</v>
      </c>
      <c r="Y274" s="81" t="s">
        <v>218</v>
      </c>
      <c r="Z274" s="81" t="s">
        <v>220</v>
      </c>
      <c r="AA274" s="81" t="s">
        <v>221</v>
      </c>
      <c r="AB274" s="81" t="s">
        <v>222</v>
      </c>
      <c r="AC274" s="86" t="s">
        <v>234</v>
      </c>
    </row>
    <row r="275" spans="1:30" ht="30.75" customHeight="1" x14ac:dyDescent="0.3">
      <c r="A275" s="91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5">
        <v>99604736.000000015</v>
      </c>
      <c r="H275" s="95">
        <v>116815672.22</v>
      </c>
      <c r="I275" s="96">
        <v>94612065.839999989</v>
      </c>
      <c r="J275" s="95">
        <v>91141632.600000009</v>
      </c>
      <c r="K275" s="88">
        <v>62862569.870000005</v>
      </c>
      <c r="L275" s="90">
        <f>AC275</f>
        <v>10629353.330000002</v>
      </c>
      <c r="N275" s="126"/>
      <c r="O275" s="123"/>
      <c r="P275" s="91" t="s">
        <v>25</v>
      </c>
      <c r="Q275" s="76">
        <v>5754017.29</v>
      </c>
      <c r="R275" s="76">
        <v>4437987.25</v>
      </c>
      <c r="S275" s="76">
        <v>175874.46</v>
      </c>
      <c r="T275" s="76">
        <f>937384.24+5432789</f>
        <v>6370173.2400000002</v>
      </c>
      <c r="U275" s="76">
        <v>392596.58</v>
      </c>
      <c r="V275" s="76">
        <v>674818.52</v>
      </c>
      <c r="W275" s="76">
        <v>22579670.170000002</v>
      </c>
      <c r="X275" s="76">
        <v>5506279.5</v>
      </c>
      <c r="Y275" s="134">
        <v>-35692029.700000003</v>
      </c>
      <c r="Z275" s="88">
        <v>429966.02</v>
      </c>
      <c r="AA275" s="88"/>
      <c r="AB275" s="88"/>
      <c r="AC275" s="74">
        <f>SUM(Q275:AB275 )</f>
        <v>10629353.330000002</v>
      </c>
    </row>
    <row r="276" spans="1:30" x14ac:dyDescent="0.3">
      <c r="N276" s="125"/>
    </row>
    <row r="277" spans="1:30" x14ac:dyDescent="0.3">
      <c r="N277" s="125"/>
    </row>
    <row r="278" spans="1:30" x14ac:dyDescent="0.3">
      <c r="N278" s="125"/>
      <c r="AC278" s="80">
        <v>10199387.310000001</v>
      </c>
      <c r="AD278" t="s">
        <v>240</v>
      </c>
    </row>
    <row r="279" spans="1:30" x14ac:dyDescent="0.3">
      <c r="N279" s="125"/>
      <c r="AC279" s="80">
        <f>AC275-AC278</f>
        <v>429966.02000000142</v>
      </c>
    </row>
    <row r="280" spans="1:30" x14ac:dyDescent="0.3">
      <c r="N280" s="125"/>
    </row>
    <row r="281" spans="1:30" x14ac:dyDescent="0.3">
      <c r="N281" s="125"/>
      <c r="AC281" s="80">
        <f>AC279</f>
        <v>429966.02000000142</v>
      </c>
    </row>
    <row r="282" spans="1:30" x14ac:dyDescent="0.3">
      <c r="N282" s="125"/>
      <c r="AC282" s="80">
        <f>AC281-Y275</f>
        <v>36121995.720000006</v>
      </c>
    </row>
    <row r="283" spans="1:30" x14ac:dyDescent="0.3">
      <c r="N283" s="125"/>
    </row>
    <row r="284" spans="1:30" x14ac:dyDescent="0.3">
      <c r="N284" s="125"/>
    </row>
    <row r="285" spans="1:30" x14ac:dyDescent="0.3">
      <c r="N285" s="125"/>
    </row>
    <row r="286" spans="1:30" x14ac:dyDescent="0.3">
      <c r="N286" s="125"/>
    </row>
    <row r="287" spans="1:30" x14ac:dyDescent="0.3">
      <c r="N287" s="125"/>
    </row>
    <row r="288" spans="1:30" x14ac:dyDescent="0.3">
      <c r="N288" s="125"/>
    </row>
    <row r="289" spans="1:29" x14ac:dyDescent="0.3">
      <c r="N289" s="125"/>
    </row>
    <row r="290" spans="1:29" x14ac:dyDescent="0.3">
      <c r="N290" s="125"/>
    </row>
    <row r="291" spans="1:29" x14ac:dyDescent="0.3">
      <c r="N291" s="125"/>
    </row>
    <row r="292" spans="1:29" x14ac:dyDescent="0.3">
      <c r="N292" s="125"/>
    </row>
    <row r="293" spans="1:29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4">
        <v>2019</v>
      </c>
      <c r="I293" s="82">
        <v>2020</v>
      </c>
      <c r="J293" s="83">
        <v>2021</v>
      </c>
      <c r="K293" s="83">
        <v>2022</v>
      </c>
      <c r="L293" s="83">
        <v>2023</v>
      </c>
      <c r="N293" s="125"/>
      <c r="Q293" s="83" t="s">
        <v>210</v>
      </c>
      <c r="R293" s="83" t="s">
        <v>211</v>
      </c>
      <c r="S293" s="83" t="s">
        <v>212</v>
      </c>
      <c r="T293" s="83" t="s">
        <v>213</v>
      </c>
      <c r="U293" s="83" t="s">
        <v>214</v>
      </c>
      <c r="V293" s="83" t="s">
        <v>215</v>
      </c>
      <c r="W293" s="83" t="s">
        <v>216</v>
      </c>
      <c r="X293" s="83" t="s">
        <v>217</v>
      </c>
      <c r="Y293" s="83" t="s">
        <v>218</v>
      </c>
      <c r="Z293" s="83" t="s">
        <v>220</v>
      </c>
      <c r="AA293" s="83" t="s">
        <v>221</v>
      </c>
      <c r="AB293" s="83" t="s">
        <v>222</v>
      </c>
      <c r="AC293" s="86" t="s">
        <v>234</v>
      </c>
    </row>
    <row r="294" spans="1:29" ht="30.75" customHeight="1" x14ac:dyDescent="0.3">
      <c r="A294" s="91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5">
        <v>38212619.450000003</v>
      </c>
      <c r="H294" s="95">
        <v>42490848.270000003</v>
      </c>
      <c r="I294" s="96">
        <v>23658507.09</v>
      </c>
      <c r="J294" s="95">
        <v>27767996.059999999</v>
      </c>
      <c r="K294" s="88">
        <v>55791970.779999994</v>
      </c>
      <c r="L294" s="90">
        <f>AC294</f>
        <v>64947710.980000004</v>
      </c>
      <c r="N294" s="126"/>
      <c r="O294" s="123"/>
      <c r="P294" s="91" t="s">
        <v>26</v>
      </c>
      <c r="Q294" s="76">
        <v>14404053.92</v>
      </c>
      <c r="R294" s="76">
        <v>5852736.0800000001</v>
      </c>
      <c r="S294" s="76">
        <v>4884113.43</v>
      </c>
      <c r="T294" s="76">
        <v>6408939.2999999998</v>
      </c>
      <c r="U294" s="76">
        <v>7104091.1100000003</v>
      </c>
      <c r="V294" s="76">
        <v>6252594.4199999999</v>
      </c>
      <c r="W294" s="76">
        <v>5540244.3300000001</v>
      </c>
      <c r="X294" s="76">
        <v>6107588.2000000002</v>
      </c>
      <c r="Y294" s="88">
        <v>1542437.75</v>
      </c>
      <c r="Z294" s="88">
        <v>6850912.4400000004</v>
      </c>
      <c r="AA294" s="88"/>
      <c r="AB294" s="88"/>
      <c r="AC294" s="74">
        <f>SUM( Q294:AB294)</f>
        <v>64947710.980000004</v>
      </c>
    </row>
    <row r="295" spans="1:29" x14ac:dyDescent="0.3">
      <c r="N295" s="125"/>
    </row>
    <row r="296" spans="1:29" x14ac:dyDescent="0.3">
      <c r="N296" s="125"/>
    </row>
    <row r="297" spans="1:29" x14ac:dyDescent="0.3">
      <c r="N297" s="125"/>
    </row>
    <row r="298" spans="1:29" x14ac:dyDescent="0.3">
      <c r="N298" s="125"/>
    </row>
    <row r="299" spans="1:29" x14ac:dyDescent="0.3">
      <c r="N299" s="125"/>
    </row>
    <row r="300" spans="1:29" x14ac:dyDescent="0.3">
      <c r="N300" s="125"/>
    </row>
    <row r="301" spans="1:29" x14ac:dyDescent="0.3">
      <c r="N301" s="125"/>
    </row>
    <row r="302" spans="1:29" x14ac:dyDescent="0.3">
      <c r="N302" s="125"/>
    </row>
    <row r="303" spans="1:29" x14ac:dyDescent="0.3">
      <c r="N303" s="125"/>
    </row>
    <row r="304" spans="1:29" x14ac:dyDescent="0.3">
      <c r="N304" s="125"/>
    </row>
    <row r="305" spans="1:29" x14ac:dyDescent="0.3">
      <c r="N305" s="125"/>
    </row>
    <row r="306" spans="1:29" x14ac:dyDescent="0.3">
      <c r="N306" s="125"/>
    </row>
    <row r="307" spans="1:29" x14ac:dyDescent="0.3">
      <c r="N307" s="125"/>
    </row>
    <row r="308" spans="1:29" x14ac:dyDescent="0.3">
      <c r="N308" s="125"/>
    </row>
    <row r="309" spans="1:29" x14ac:dyDescent="0.3">
      <c r="N309" s="125"/>
    </row>
    <row r="310" spans="1:29" x14ac:dyDescent="0.3">
      <c r="N310" s="125"/>
    </row>
    <row r="311" spans="1:29" x14ac:dyDescent="0.3">
      <c r="N311" s="125"/>
    </row>
    <row r="312" spans="1:29" x14ac:dyDescent="0.3">
      <c r="N312" s="125"/>
    </row>
    <row r="313" spans="1:29" x14ac:dyDescent="0.3">
      <c r="N313" s="125"/>
    </row>
    <row r="314" spans="1:29" x14ac:dyDescent="0.3">
      <c r="N314" s="125"/>
    </row>
    <row r="315" spans="1:29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4">
        <v>2019</v>
      </c>
      <c r="I315" s="82">
        <v>2020</v>
      </c>
      <c r="J315" s="83">
        <v>2021</v>
      </c>
      <c r="K315" s="83">
        <v>2022</v>
      </c>
      <c r="L315" s="83">
        <v>2023</v>
      </c>
      <c r="N315" s="125"/>
      <c r="Q315" s="81" t="s">
        <v>210</v>
      </c>
      <c r="R315" s="81" t="s">
        <v>211</v>
      </c>
      <c r="S315" s="81" t="s">
        <v>212</v>
      </c>
      <c r="T315" s="81" t="s">
        <v>213</v>
      </c>
      <c r="U315" s="81" t="s">
        <v>214</v>
      </c>
      <c r="V315" s="81" t="s">
        <v>215</v>
      </c>
      <c r="W315" s="81" t="s">
        <v>216</v>
      </c>
      <c r="X315" s="81" t="s">
        <v>217</v>
      </c>
      <c r="Y315" s="81" t="s">
        <v>218</v>
      </c>
      <c r="Z315" s="81" t="s">
        <v>220</v>
      </c>
      <c r="AA315" s="81" t="s">
        <v>221</v>
      </c>
      <c r="AB315" s="81" t="s">
        <v>222</v>
      </c>
      <c r="AC315" s="86" t="s">
        <v>234</v>
      </c>
    </row>
    <row r="316" spans="1:29" ht="30.75" x14ac:dyDescent="0.3">
      <c r="A316" s="91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5">
        <v>52627923.789999999</v>
      </c>
      <c r="H316" s="95">
        <v>34317041.490000002</v>
      </c>
      <c r="I316" s="96">
        <v>32816171.130000003</v>
      </c>
      <c r="J316" s="95">
        <v>63793384.219999999</v>
      </c>
      <c r="K316" s="88">
        <v>50658303.300000004</v>
      </c>
      <c r="L316" s="90">
        <f>AC316</f>
        <v>35616187.310000002</v>
      </c>
      <c r="N316" s="126"/>
      <c r="O316" s="123"/>
      <c r="P316" s="91" t="s">
        <v>27</v>
      </c>
      <c r="Q316" s="76">
        <v>9043224.5899999999</v>
      </c>
      <c r="R316" s="76">
        <v>4013303.5300000003</v>
      </c>
      <c r="S316" s="76">
        <v>1736014.57</v>
      </c>
      <c r="T316" s="76">
        <v>2393626.9700000002</v>
      </c>
      <c r="U316" s="76">
        <v>2588740.54</v>
      </c>
      <c r="V316" s="76">
        <v>1734869.83</v>
      </c>
      <c r="W316" s="76">
        <v>4015990.92</v>
      </c>
      <c r="X316" s="76">
        <v>2359605.71</v>
      </c>
      <c r="Y316" s="88">
        <v>1877061.42</v>
      </c>
      <c r="Z316" s="88">
        <v>5853749.2300000004</v>
      </c>
      <c r="AA316" s="88"/>
      <c r="AB316" s="88"/>
      <c r="AC316" s="74">
        <f>SUM( Q316:AB316)</f>
        <v>35616187.310000002</v>
      </c>
    </row>
    <row r="317" spans="1:29" x14ac:dyDescent="0.3">
      <c r="N317" s="125"/>
    </row>
    <row r="318" spans="1:29" x14ac:dyDescent="0.3">
      <c r="N318" s="125"/>
    </row>
    <row r="319" spans="1:29" x14ac:dyDescent="0.3">
      <c r="N319" s="125"/>
    </row>
    <row r="320" spans="1:29" x14ac:dyDescent="0.3">
      <c r="N320" s="125"/>
    </row>
    <row r="321" spans="1:29" x14ac:dyDescent="0.3">
      <c r="N321" s="125"/>
    </row>
    <row r="322" spans="1:29" x14ac:dyDescent="0.3">
      <c r="N322" s="125"/>
    </row>
    <row r="323" spans="1:29" x14ac:dyDescent="0.3">
      <c r="N323" s="125"/>
    </row>
    <row r="324" spans="1:29" x14ac:dyDescent="0.3">
      <c r="N324" s="125"/>
    </row>
    <row r="325" spans="1:29" x14ac:dyDescent="0.3">
      <c r="N325" s="125"/>
    </row>
    <row r="326" spans="1:29" x14ac:dyDescent="0.3">
      <c r="N326" s="125"/>
    </row>
    <row r="327" spans="1:29" x14ac:dyDescent="0.3">
      <c r="N327" s="125"/>
    </row>
    <row r="328" spans="1:29" x14ac:dyDescent="0.3">
      <c r="N328" s="125"/>
    </row>
    <row r="329" spans="1:29" x14ac:dyDescent="0.3">
      <c r="N329" s="125"/>
    </row>
    <row r="330" spans="1:29" x14ac:dyDescent="0.3">
      <c r="N330" s="125"/>
    </row>
    <row r="331" spans="1:29" x14ac:dyDescent="0.3">
      <c r="N331" s="125"/>
    </row>
    <row r="332" spans="1:29" x14ac:dyDescent="0.3">
      <c r="N332" s="125"/>
    </row>
    <row r="333" spans="1:29" x14ac:dyDescent="0.3">
      <c r="N333" s="125"/>
    </row>
    <row r="334" spans="1:29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4">
        <v>2019</v>
      </c>
      <c r="I334" s="82">
        <v>2020</v>
      </c>
      <c r="J334" s="83">
        <v>2021</v>
      </c>
      <c r="K334" s="83">
        <v>2022</v>
      </c>
      <c r="L334" s="83">
        <v>2023</v>
      </c>
      <c r="N334" s="125"/>
      <c r="Q334" s="81" t="s">
        <v>210</v>
      </c>
      <c r="R334" s="81" t="s">
        <v>211</v>
      </c>
      <c r="S334" s="81" t="s">
        <v>212</v>
      </c>
      <c r="T334" s="81" t="s">
        <v>213</v>
      </c>
      <c r="U334" s="81" t="s">
        <v>214</v>
      </c>
      <c r="V334" s="81" t="s">
        <v>215</v>
      </c>
      <c r="W334" s="81" t="s">
        <v>216</v>
      </c>
      <c r="X334" s="81" t="s">
        <v>217</v>
      </c>
      <c r="Y334" s="81" t="s">
        <v>218</v>
      </c>
      <c r="Z334" s="81" t="s">
        <v>220</v>
      </c>
      <c r="AA334" s="81" t="s">
        <v>221</v>
      </c>
      <c r="AB334" s="81" t="s">
        <v>222</v>
      </c>
      <c r="AC334" s="86" t="s">
        <v>234</v>
      </c>
    </row>
    <row r="335" spans="1:29" ht="30.75" customHeight="1" x14ac:dyDescent="0.3">
      <c r="A335" s="91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5">
        <v>9882024.7700000033</v>
      </c>
      <c r="H335" s="95">
        <v>11316212.16</v>
      </c>
      <c r="I335" s="96">
        <v>12295532.029999999</v>
      </c>
      <c r="J335" s="95">
        <v>10401796.41</v>
      </c>
      <c r="K335" s="88">
        <v>5760033.6399999997</v>
      </c>
      <c r="L335" s="90">
        <f>AC335</f>
        <v>7533840.1800000006</v>
      </c>
      <c r="N335" s="126"/>
      <c r="O335" s="123"/>
      <c r="P335" s="91" t="s">
        <v>28</v>
      </c>
      <c r="Q335" s="76">
        <v>3945069.36</v>
      </c>
      <c r="R335" s="76">
        <v>1018863.01</v>
      </c>
      <c r="S335" s="76">
        <v>619840.76</v>
      </c>
      <c r="T335" s="76">
        <v>121797.12</v>
      </c>
      <c r="U335" s="76">
        <v>456669.02</v>
      </c>
      <c r="V335" s="76">
        <v>639167.53</v>
      </c>
      <c r="W335" s="76">
        <v>119355.58</v>
      </c>
      <c r="X335" s="76">
        <v>244157.95</v>
      </c>
      <c r="Y335" s="88">
        <v>349145.65</v>
      </c>
      <c r="Z335" s="88">
        <v>19774.2</v>
      </c>
      <c r="AA335" s="88"/>
      <c r="AB335" s="88"/>
      <c r="AC335" s="74">
        <f>SUM( Q335:AB335)</f>
        <v>7533840.1800000006</v>
      </c>
    </row>
    <row r="336" spans="1:29" x14ac:dyDescent="0.3">
      <c r="N336" s="125"/>
    </row>
    <row r="337" spans="2:29" x14ac:dyDescent="0.3">
      <c r="N337" s="125"/>
    </row>
    <row r="338" spans="2:29" x14ac:dyDescent="0.3">
      <c r="N338" s="125"/>
    </row>
    <row r="339" spans="2:29" x14ac:dyDescent="0.3">
      <c r="N339" s="125"/>
    </row>
    <row r="340" spans="2:29" x14ac:dyDescent="0.3">
      <c r="N340" s="125"/>
    </row>
    <row r="341" spans="2:29" x14ac:dyDescent="0.3">
      <c r="N341" s="125"/>
    </row>
    <row r="342" spans="2:29" x14ac:dyDescent="0.3">
      <c r="N342" s="125"/>
    </row>
    <row r="343" spans="2:29" x14ac:dyDescent="0.3">
      <c r="N343" s="125"/>
    </row>
    <row r="344" spans="2:29" x14ac:dyDescent="0.3">
      <c r="N344" s="125"/>
    </row>
    <row r="345" spans="2:29" x14ac:dyDescent="0.3">
      <c r="N345" s="125"/>
    </row>
    <row r="346" spans="2:29" x14ac:dyDescent="0.3">
      <c r="N346" s="125"/>
    </row>
    <row r="347" spans="2:29" x14ac:dyDescent="0.3">
      <c r="N347" s="125"/>
    </row>
    <row r="348" spans="2:29" x14ac:dyDescent="0.3">
      <c r="N348" s="125"/>
    </row>
    <row r="349" spans="2:29" x14ac:dyDescent="0.3">
      <c r="N349" s="125"/>
    </row>
    <row r="350" spans="2:29" x14ac:dyDescent="0.3">
      <c r="N350" s="125"/>
    </row>
    <row r="351" spans="2:29" x14ac:dyDescent="0.3">
      <c r="N351" s="125"/>
    </row>
    <row r="352" spans="2:29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4">
        <v>2019</v>
      </c>
      <c r="I352" s="82">
        <v>2020</v>
      </c>
      <c r="J352" s="83">
        <v>2021</v>
      </c>
      <c r="K352" s="83">
        <v>2022</v>
      </c>
      <c r="L352" s="83">
        <v>2023</v>
      </c>
      <c r="N352" s="125"/>
      <c r="Q352" s="81" t="s">
        <v>210</v>
      </c>
      <c r="R352" s="81" t="s">
        <v>211</v>
      </c>
      <c r="S352" s="81" t="s">
        <v>212</v>
      </c>
      <c r="T352" s="81" t="s">
        <v>213</v>
      </c>
      <c r="U352" s="83" t="s">
        <v>214</v>
      </c>
      <c r="V352" s="81" t="s">
        <v>215</v>
      </c>
      <c r="W352" s="81" t="s">
        <v>216</v>
      </c>
      <c r="X352" s="81" t="s">
        <v>217</v>
      </c>
      <c r="Y352" s="81" t="s">
        <v>218</v>
      </c>
      <c r="Z352" s="81" t="s">
        <v>220</v>
      </c>
      <c r="AA352" s="81" t="s">
        <v>221</v>
      </c>
      <c r="AB352" s="81" t="s">
        <v>222</v>
      </c>
      <c r="AC352" s="86" t="s">
        <v>234</v>
      </c>
    </row>
    <row r="353" spans="1:29" ht="30.75" x14ac:dyDescent="0.3">
      <c r="A353" s="91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5">
        <v>138853332.05000001</v>
      </c>
      <c r="H353" s="95">
        <v>142079642.65000001</v>
      </c>
      <c r="I353" s="96">
        <v>103557880.78</v>
      </c>
      <c r="J353" s="95">
        <v>148951399.66000003</v>
      </c>
      <c r="K353" s="88">
        <v>200385564.34999999</v>
      </c>
      <c r="L353" s="90">
        <f>AC353</f>
        <v>156170142.69</v>
      </c>
      <c r="N353" s="126"/>
      <c r="O353" s="123"/>
      <c r="P353" s="91" t="s">
        <v>29</v>
      </c>
      <c r="Q353" s="76">
        <v>11569852.16</v>
      </c>
      <c r="R353" s="76">
        <v>13857642.550000001</v>
      </c>
      <c r="S353" s="76">
        <v>16649443.640000001</v>
      </c>
      <c r="T353" s="76">
        <f>15523025.64+102575.76</f>
        <v>15625601.4</v>
      </c>
      <c r="U353" s="132">
        <v>17831030.059999999</v>
      </c>
      <c r="V353" s="76">
        <v>16198180.560000001</v>
      </c>
      <c r="W353" s="76">
        <v>16571601.450000001</v>
      </c>
      <c r="X353" s="76">
        <v>19835379.949999999</v>
      </c>
      <c r="Y353" s="88">
        <v>15812309.6</v>
      </c>
      <c r="Z353" s="88">
        <v>12219101.32</v>
      </c>
      <c r="AA353" s="88"/>
      <c r="AB353" s="88"/>
      <c r="AC353" s="74">
        <f>SUM(Q353:AB353)</f>
        <v>156170142.69</v>
      </c>
    </row>
    <row r="354" spans="1:29" x14ac:dyDescent="0.3">
      <c r="N354" s="125"/>
    </row>
    <row r="355" spans="1:29" x14ac:dyDescent="0.3">
      <c r="N355" s="125"/>
    </row>
    <row r="356" spans="1:29" x14ac:dyDescent="0.3">
      <c r="N356" s="125"/>
    </row>
    <row r="357" spans="1:29" x14ac:dyDescent="0.3">
      <c r="N357" s="125"/>
    </row>
    <row r="358" spans="1:29" x14ac:dyDescent="0.3">
      <c r="N358" s="125"/>
    </row>
    <row r="359" spans="1:29" x14ac:dyDescent="0.3">
      <c r="N359" s="125"/>
    </row>
    <row r="360" spans="1:29" x14ac:dyDescent="0.3">
      <c r="N360" s="125"/>
    </row>
    <row r="361" spans="1:29" x14ac:dyDescent="0.3">
      <c r="N361" s="125"/>
    </row>
    <row r="362" spans="1:29" x14ac:dyDescent="0.3">
      <c r="N362" s="125"/>
    </row>
    <row r="363" spans="1:29" x14ac:dyDescent="0.3">
      <c r="N363" s="125"/>
    </row>
    <row r="364" spans="1:29" x14ac:dyDescent="0.3">
      <c r="N364" s="125"/>
    </row>
    <row r="365" spans="1:29" x14ac:dyDescent="0.3">
      <c r="N365" s="125"/>
    </row>
    <row r="366" spans="1:29" x14ac:dyDescent="0.3">
      <c r="N366" s="125"/>
    </row>
    <row r="367" spans="1:29" x14ac:dyDescent="0.3">
      <c r="N367" s="125"/>
    </row>
    <row r="368" spans="1:29" x14ac:dyDescent="0.3">
      <c r="N368" s="125"/>
    </row>
    <row r="369" spans="1:29" x14ac:dyDescent="0.3">
      <c r="N369" s="125"/>
    </row>
    <row r="370" spans="1:29" x14ac:dyDescent="0.3">
      <c r="N370" s="125"/>
    </row>
    <row r="371" spans="1:29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4">
        <v>2019</v>
      </c>
      <c r="I371" s="82">
        <v>2020</v>
      </c>
      <c r="J371" s="83">
        <v>2021</v>
      </c>
      <c r="K371" s="83">
        <v>2022</v>
      </c>
      <c r="L371" s="83">
        <v>2023</v>
      </c>
      <c r="N371" s="125"/>
      <c r="Q371" s="83" t="s">
        <v>210</v>
      </c>
      <c r="R371" s="83" t="s">
        <v>211</v>
      </c>
      <c r="S371" s="83" t="s">
        <v>212</v>
      </c>
      <c r="T371" s="83" t="s">
        <v>213</v>
      </c>
      <c r="U371" s="83" t="s">
        <v>214</v>
      </c>
      <c r="V371" s="83" t="s">
        <v>215</v>
      </c>
      <c r="W371" s="83" t="s">
        <v>216</v>
      </c>
      <c r="X371" s="83" t="s">
        <v>217</v>
      </c>
      <c r="Y371" s="83" t="s">
        <v>218</v>
      </c>
      <c r="Z371" s="83" t="s">
        <v>220</v>
      </c>
      <c r="AA371" s="83" t="s">
        <v>221</v>
      </c>
      <c r="AB371" s="83" t="s">
        <v>222</v>
      </c>
      <c r="AC371" s="86" t="s">
        <v>234</v>
      </c>
    </row>
    <row r="372" spans="1:29" ht="30.75" customHeight="1" x14ac:dyDescent="0.3">
      <c r="A372" s="91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5">
        <v>10678500.960000001</v>
      </c>
      <c r="H372" s="95">
        <v>11033952.529999999</v>
      </c>
      <c r="I372" s="96">
        <v>10414430.82</v>
      </c>
      <c r="J372" s="95">
        <v>12451407.359999998</v>
      </c>
      <c r="K372" s="88">
        <v>27097639.91</v>
      </c>
      <c r="L372" s="90">
        <f>AC372</f>
        <v>24037094.369999997</v>
      </c>
      <c r="N372" s="126"/>
      <c r="O372" s="123"/>
      <c r="P372" s="91" t="s">
        <v>30</v>
      </c>
      <c r="Q372" s="76">
        <v>261626.4</v>
      </c>
      <c r="R372" s="76">
        <v>287213.40000000002</v>
      </c>
      <c r="S372" s="76">
        <v>4119637.21</v>
      </c>
      <c r="T372" s="76">
        <v>2635081.2400000002</v>
      </c>
      <c r="U372" s="76">
        <v>2697316.6</v>
      </c>
      <c r="V372" s="76">
        <v>3397152.75</v>
      </c>
      <c r="W372" s="76">
        <v>3370527.99</v>
      </c>
      <c r="X372" s="76">
        <v>3334781.79</v>
      </c>
      <c r="Y372" s="88">
        <v>3184236.99</v>
      </c>
      <c r="Z372" s="88">
        <v>749520</v>
      </c>
      <c r="AA372" s="88"/>
      <c r="AB372" s="88"/>
      <c r="AC372" s="74">
        <f>SUM(Q372:AB373 )</f>
        <v>24037094.369999997</v>
      </c>
    </row>
    <row r="373" spans="1:29" x14ac:dyDescent="0.3">
      <c r="B373" s="102"/>
      <c r="C373" s="102"/>
      <c r="D373" s="102"/>
      <c r="E373" s="102"/>
      <c r="F373" s="102"/>
      <c r="G373" s="102"/>
      <c r="H373" s="102"/>
      <c r="I373" s="103"/>
      <c r="J373" s="102"/>
      <c r="K373" s="102"/>
      <c r="N373" s="125"/>
      <c r="Q373" s="102"/>
      <c r="R373" s="102"/>
      <c r="S373" s="102"/>
      <c r="T373" s="102"/>
      <c r="U373" s="102"/>
      <c r="V373" s="102"/>
      <c r="W373" s="102"/>
      <c r="X373" s="102"/>
      <c r="Y373" s="102"/>
    </row>
    <row r="374" spans="1:29" x14ac:dyDescent="0.3">
      <c r="B374" s="102"/>
      <c r="C374" s="102"/>
      <c r="D374" s="102"/>
      <c r="E374" s="102"/>
      <c r="F374" s="102"/>
      <c r="G374" s="102"/>
      <c r="H374" s="102"/>
      <c r="I374" s="103"/>
      <c r="J374" s="102"/>
      <c r="K374" s="102"/>
      <c r="N374" s="125"/>
      <c r="Q374" s="102"/>
      <c r="R374" s="102"/>
      <c r="S374" s="102"/>
      <c r="T374" s="102"/>
      <c r="U374" s="102"/>
      <c r="V374" s="102"/>
      <c r="W374" s="102"/>
      <c r="X374" s="102"/>
      <c r="Y374" s="102"/>
    </row>
    <row r="375" spans="1:29" x14ac:dyDescent="0.3">
      <c r="B375" s="102"/>
      <c r="C375" s="102"/>
      <c r="D375" s="102"/>
      <c r="E375" s="102"/>
      <c r="F375" s="102"/>
      <c r="G375" s="102"/>
      <c r="H375" s="102"/>
      <c r="I375" s="103"/>
      <c r="J375" s="102"/>
      <c r="K375" s="102"/>
      <c r="N375" s="125"/>
      <c r="Q375" s="102"/>
      <c r="R375" s="102"/>
      <c r="S375" s="102"/>
      <c r="T375" s="102"/>
      <c r="U375" s="102"/>
      <c r="V375" s="102"/>
      <c r="W375" s="102"/>
      <c r="X375" s="102"/>
      <c r="Y375" s="102"/>
    </row>
    <row r="376" spans="1:29" x14ac:dyDescent="0.3">
      <c r="B376" s="102"/>
      <c r="C376" s="102"/>
      <c r="D376" s="102"/>
      <c r="E376" s="102"/>
      <c r="F376" s="102"/>
      <c r="G376" s="102"/>
      <c r="H376" s="102"/>
      <c r="I376" s="103"/>
      <c r="J376" s="102"/>
      <c r="K376" s="102"/>
      <c r="N376" s="125"/>
      <c r="Q376" s="102"/>
      <c r="R376" s="102"/>
      <c r="S376" s="102"/>
      <c r="T376" s="102"/>
      <c r="U376" s="102"/>
      <c r="V376" s="102"/>
      <c r="W376" s="102"/>
      <c r="X376" s="102"/>
      <c r="Y376" s="102"/>
    </row>
    <row r="377" spans="1:29" x14ac:dyDescent="0.3">
      <c r="B377" s="102"/>
      <c r="C377" s="102"/>
      <c r="D377" s="102"/>
      <c r="E377" s="102"/>
      <c r="F377" s="102"/>
      <c r="G377" s="102"/>
      <c r="H377" s="102"/>
      <c r="I377" s="103"/>
      <c r="J377" s="102"/>
      <c r="K377" s="102"/>
      <c r="N377" s="125"/>
      <c r="Q377" s="102"/>
      <c r="R377" s="102"/>
      <c r="S377" s="102"/>
      <c r="T377" s="102"/>
      <c r="U377" s="102"/>
      <c r="V377" s="102"/>
      <c r="W377" s="102"/>
      <c r="X377" s="102"/>
      <c r="Y377" s="102"/>
    </row>
    <row r="378" spans="1:29" x14ac:dyDescent="0.3">
      <c r="B378" s="102"/>
      <c r="C378" s="102"/>
      <c r="D378" s="102"/>
      <c r="E378" s="102"/>
      <c r="F378" s="102"/>
      <c r="G378" s="102"/>
      <c r="H378" s="102"/>
      <c r="I378" s="103"/>
      <c r="J378" s="102"/>
      <c r="K378" s="102"/>
      <c r="N378" s="125"/>
      <c r="Q378" s="102"/>
      <c r="R378" s="102"/>
      <c r="S378" s="102"/>
      <c r="T378" s="102"/>
      <c r="U378" s="102"/>
      <c r="V378" s="102"/>
      <c r="W378" s="102"/>
      <c r="X378" s="102"/>
      <c r="Y378" s="102"/>
    </row>
    <row r="379" spans="1:29" x14ac:dyDescent="0.3">
      <c r="B379" s="102"/>
      <c r="C379" s="102"/>
      <c r="D379" s="102"/>
      <c r="E379" s="102"/>
      <c r="F379" s="102"/>
      <c r="G379" s="102"/>
      <c r="H379" s="102"/>
      <c r="I379" s="103"/>
      <c r="J379" s="102"/>
      <c r="K379" s="102"/>
      <c r="N379" s="125"/>
      <c r="Q379" s="102"/>
      <c r="R379" s="102"/>
      <c r="S379" s="102"/>
      <c r="T379" s="102"/>
      <c r="U379" s="102"/>
      <c r="V379" s="102"/>
      <c r="W379" s="102"/>
      <c r="X379" s="102"/>
      <c r="Y379" s="102"/>
    </row>
    <row r="380" spans="1:29" x14ac:dyDescent="0.3">
      <c r="B380" s="102"/>
      <c r="C380" s="102"/>
      <c r="D380" s="102"/>
      <c r="E380" s="102"/>
      <c r="F380" s="102"/>
      <c r="G380" s="102"/>
      <c r="H380" s="102"/>
      <c r="I380" s="103"/>
      <c r="J380" s="102"/>
      <c r="K380" s="102"/>
      <c r="N380" s="125"/>
      <c r="Q380" s="102"/>
      <c r="R380" s="102"/>
      <c r="S380" s="102"/>
      <c r="T380" s="102"/>
      <c r="U380" s="102"/>
      <c r="V380" s="102"/>
      <c r="W380" s="102"/>
      <c r="X380" s="102"/>
      <c r="Y380" s="102"/>
    </row>
    <row r="381" spans="1:29" x14ac:dyDescent="0.3">
      <c r="B381" s="102"/>
      <c r="C381" s="102"/>
      <c r="D381" s="102"/>
      <c r="E381" s="102"/>
      <c r="F381" s="102"/>
      <c r="G381" s="102"/>
      <c r="H381" s="102"/>
      <c r="I381" s="103"/>
      <c r="J381" s="102"/>
      <c r="K381" s="102"/>
      <c r="N381" s="125"/>
      <c r="Q381" s="102"/>
      <c r="R381" s="102"/>
      <c r="S381" s="102"/>
      <c r="T381" s="102"/>
      <c r="U381" s="102"/>
      <c r="V381" s="102"/>
      <c r="W381" s="102"/>
      <c r="X381" s="102"/>
      <c r="Y381" s="102"/>
    </row>
    <row r="382" spans="1:29" x14ac:dyDescent="0.3">
      <c r="B382" s="102"/>
      <c r="C382" s="102"/>
      <c r="D382" s="102"/>
      <c r="E382" s="102"/>
      <c r="F382" s="102"/>
      <c r="G382" s="102"/>
      <c r="H382" s="102"/>
      <c r="I382" s="103"/>
      <c r="J382" s="102"/>
      <c r="K382" s="102"/>
      <c r="N382" s="125"/>
      <c r="Q382" s="102"/>
      <c r="R382" s="102"/>
      <c r="S382" s="102"/>
      <c r="T382" s="102"/>
      <c r="U382" s="102"/>
      <c r="V382" s="102"/>
      <c r="W382" s="102"/>
      <c r="X382" s="102"/>
      <c r="Y382" s="102"/>
    </row>
    <row r="383" spans="1:29" x14ac:dyDescent="0.3">
      <c r="B383" s="102"/>
      <c r="C383" s="102"/>
      <c r="D383" s="102"/>
      <c r="E383" s="102"/>
      <c r="F383" s="102"/>
      <c r="G383" s="102"/>
      <c r="H383" s="102"/>
      <c r="I383" s="103"/>
      <c r="J383" s="102"/>
      <c r="K383" s="102"/>
      <c r="N383" s="125"/>
      <c r="Q383" s="102"/>
      <c r="R383" s="102"/>
      <c r="S383" s="102"/>
      <c r="T383" s="102"/>
      <c r="U383" s="102"/>
      <c r="V383" s="102"/>
      <c r="W383" s="102"/>
      <c r="X383" s="102"/>
      <c r="Y383" s="102"/>
    </row>
    <row r="384" spans="1:29" x14ac:dyDescent="0.3">
      <c r="B384" s="102"/>
      <c r="C384" s="102"/>
      <c r="D384" s="102"/>
      <c r="E384" s="102"/>
      <c r="F384" s="102"/>
      <c r="G384" s="102"/>
      <c r="H384" s="102"/>
      <c r="I384" s="103"/>
      <c r="J384" s="102"/>
      <c r="K384" s="102"/>
      <c r="N384" s="125"/>
      <c r="Q384" s="102"/>
      <c r="R384" s="102"/>
      <c r="S384" s="102"/>
      <c r="T384" s="102"/>
      <c r="U384" s="102"/>
      <c r="V384" s="102"/>
      <c r="W384" s="102"/>
      <c r="X384" s="102"/>
      <c r="Y384" s="102"/>
    </row>
    <row r="385" spans="1:29" x14ac:dyDescent="0.3">
      <c r="B385" s="102"/>
      <c r="C385" s="102"/>
      <c r="D385" s="102"/>
      <c r="E385" s="102"/>
      <c r="F385" s="102"/>
      <c r="G385" s="102"/>
      <c r="H385" s="102"/>
      <c r="I385" s="103"/>
      <c r="J385" s="102"/>
      <c r="K385" s="102"/>
      <c r="N385" s="125"/>
      <c r="Q385" s="102"/>
      <c r="R385" s="102"/>
      <c r="S385" s="102"/>
      <c r="T385" s="102"/>
      <c r="U385" s="102"/>
      <c r="V385" s="102"/>
      <c r="W385" s="102"/>
      <c r="X385" s="102"/>
      <c r="Y385" s="102"/>
    </row>
    <row r="386" spans="1:29" x14ac:dyDescent="0.3">
      <c r="B386" s="102"/>
      <c r="C386" s="102"/>
      <c r="D386" s="102"/>
      <c r="E386" s="102"/>
      <c r="F386" s="102"/>
      <c r="G386" s="102"/>
      <c r="H386" s="102"/>
      <c r="I386" s="103"/>
      <c r="J386" s="102"/>
      <c r="K386" s="102"/>
      <c r="N386" s="125"/>
      <c r="Q386" s="102"/>
      <c r="R386" s="102"/>
      <c r="S386" s="102"/>
      <c r="T386" s="102"/>
      <c r="U386" s="102"/>
      <c r="V386" s="102"/>
      <c r="W386" s="102"/>
      <c r="X386" s="102"/>
      <c r="Y386" s="102"/>
    </row>
    <row r="387" spans="1:29" x14ac:dyDescent="0.3">
      <c r="B387" s="102"/>
      <c r="C387" s="102"/>
      <c r="D387" s="102"/>
      <c r="E387" s="102"/>
      <c r="F387" s="102"/>
      <c r="G387" s="102"/>
      <c r="H387" s="102"/>
      <c r="I387" s="103"/>
      <c r="J387" s="102"/>
      <c r="K387" s="102"/>
      <c r="N387" s="125"/>
      <c r="Q387" s="102"/>
      <c r="R387" s="102"/>
      <c r="S387" s="102"/>
      <c r="T387" s="102"/>
      <c r="U387" s="102"/>
      <c r="V387" s="102"/>
      <c r="W387" s="102"/>
      <c r="X387" s="102"/>
      <c r="Y387" s="102"/>
    </row>
    <row r="388" spans="1:29" x14ac:dyDescent="0.3">
      <c r="B388" s="102"/>
      <c r="C388" s="102"/>
      <c r="D388" s="102"/>
      <c r="E388" s="102"/>
      <c r="F388" s="102"/>
      <c r="G388" s="102"/>
      <c r="H388" s="102"/>
      <c r="I388" s="103"/>
      <c r="J388" s="102"/>
      <c r="K388" s="102"/>
      <c r="N388" s="125"/>
      <c r="Q388" s="102"/>
      <c r="R388" s="102"/>
      <c r="S388" s="102"/>
      <c r="T388" s="102"/>
      <c r="U388" s="102"/>
      <c r="V388" s="102"/>
      <c r="W388" s="102"/>
      <c r="X388" s="102"/>
      <c r="Y388" s="102"/>
    </row>
    <row r="389" spans="1:29" x14ac:dyDescent="0.3">
      <c r="B389" s="102"/>
      <c r="C389" s="102"/>
      <c r="D389" s="102"/>
      <c r="E389" s="102"/>
      <c r="F389" s="102"/>
      <c r="G389" s="102"/>
      <c r="H389" s="102"/>
      <c r="I389" s="103"/>
      <c r="J389" s="102"/>
      <c r="K389" s="102"/>
      <c r="N389" s="125"/>
      <c r="Q389" s="102"/>
      <c r="R389" s="102"/>
      <c r="S389" s="102"/>
      <c r="T389" s="102"/>
      <c r="U389" s="102"/>
      <c r="V389" s="102"/>
      <c r="W389" s="102"/>
      <c r="X389" s="102"/>
      <c r="Y389" s="102"/>
    </row>
    <row r="390" spans="1:29" x14ac:dyDescent="0.3">
      <c r="B390" s="102"/>
      <c r="C390" s="102"/>
      <c r="D390" s="102"/>
      <c r="E390" s="102"/>
      <c r="F390" s="102"/>
      <c r="G390" s="102"/>
      <c r="H390" s="102"/>
      <c r="I390" s="103"/>
      <c r="J390" s="102"/>
      <c r="K390" s="102"/>
      <c r="N390" s="125"/>
      <c r="Q390" s="102"/>
      <c r="R390" s="102"/>
      <c r="S390" s="102"/>
      <c r="T390" s="102"/>
      <c r="U390" s="102"/>
      <c r="V390" s="102"/>
      <c r="W390" s="102"/>
      <c r="X390" s="102"/>
      <c r="Y390" s="102"/>
    </row>
    <row r="391" spans="1:29" x14ac:dyDescent="0.3">
      <c r="B391" s="102"/>
      <c r="C391" s="102"/>
      <c r="D391" s="102"/>
      <c r="E391" s="102"/>
      <c r="F391" s="102"/>
      <c r="G391" s="102"/>
      <c r="H391" s="102"/>
      <c r="I391" s="103"/>
      <c r="J391" s="102"/>
      <c r="K391" s="102"/>
      <c r="N391" s="125"/>
      <c r="Q391" s="102"/>
      <c r="R391" s="102"/>
      <c r="S391" s="102"/>
      <c r="T391" s="102"/>
      <c r="U391" s="102"/>
      <c r="V391" s="102"/>
      <c r="W391" s="102"/>
      <c r="X391" s="102"/>
      <c r="Y391" s="102"/>
    </row>
    <row r="392" spans="1:29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4">
        <v>2019</v>
      </c>
      <c r="I392" s="82">
        <v>2020</v>
      </c>
      <c r="J392" s="83">
        <v>2021</v>
      </c>
      <c r="K392" s="83">
        <v>2022</v>
      </c>
      <c r="L392" s="83">
        <v>2023</v>
      </c>
      <c r="N392" s="125"/>
      <c r="Q392" s="81" t="s">
        <v>210</v>
      </c>
      <c r="R392" s="81" t="s">
        <v>211</v>
      </c>
      <c r="S392" s="81" t="s">
        <v>212</v>
      </c>
      <c r="T392" s="81" t="s">
        <v>213</v>
      </c>
      <c r="U392" s="81" t="s">
        <v>214</v>
      </c>
      <c r="V392" s="81" t="s">
        <v>215</v>
      </c>
      <c r="W392" s="81" t="s">
        <v>216</v>
      </c>
      <c r="X392" s="81" t="s">
        <v>217</v>
      </c>
      <c r="Y392" s="81" t="s">
        <v>218</v>
      </c>
      <c r="Z392" s="81" t="s">
        <v>220</v>
      </c>
      <c r="AA392" s="81" t="s">
        <v>221</v>
      </c>
      <c r="AB392" s="81" t="s">
        <v>222</v>
      </c>
      <c r="AC392" s="86" t="s">
        <v>234</v>
      </c>
    </row>
    <row r="393" spans="1:29" ht="30.75" customHeight="1" x14ac:dyDescent="0.3">
      <c r="A393" s="91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5">
        <v>2947781.6500000004</v>
      </c>
      <c r="H393" s="95">
        <v>2049526.51</v>
      </c>
      <c r="I393" s="96">
        <v>1288607.33</v>
      </c>
      <c r="J393" s="95">
        <v>986507.82000000007</v>
      </c>
      <c r="K393" s="88">
        <v>1255878.8400000001</v>
      </c>
      <c r="L393" s="90">
        <f>AC393</f>
        <v>1151793.1300000001</v>
      </c>
      <c r="N393" s="126"/>
      <c r="O393" s="123"/>
      <c r="P393" s="91" t="s">
        <v>31</v>
      </c>
      <c r="Q393" s="76">
        <v>179410.04</v>
      </c>
      <c r="R393" s="76">
        <v>128641.61</v>
      </c>
      <c r="S393" s="76">
        <v>171414</v>
      </c>
      <c r="T393" s="76">
        <v>37826.01</v>
      </c>
      <c r="U393" s="76">
        <v>143709.93</v>
      </c>
      <c r="V393" s="76">
        <v>82701.930000000008</v>
      </c>
      <c r="W393" s="76">
        <v>120683.23</v>
      </c>
      <c r="X393" s="76">
        <v>100876.82</v>
      </c>
      <c r="Y393" s="88">
        <v>136962.72</v>
      </c>
      <c r="Z393" s="88">
        <v>49566.840000000004</v>
      </c>
      <c r="AA393" s="88"/>
      <c r="AB393" s="88"/>
      <c r="AC393" s="74">
        <f>SUM(Q393:AB393 )</f>
        <v>1151793.1300000001</v>
      </c>
    </row>
    <row r="394" spans="1:29" x14ac:dyDescent="0.3">
      <c r="N394" s="125"/>
    </row>
    <row r="395" spans="1:29" x14ac:dyDescent="0.3">
      <c r="N395" s="125"/>
    </row>
    <row r="396" spans="1:29" x14ac:dyDescent="0.3">
      <c r="N396" s="125"/>
    </row>
    <row r="397" spans="1:29" x14ac:dyDescent="0.3">
      <c r="N397" s="125"/>
    </row>
    <row r="398" spans="1:29" x14ac:dyDescent="0.3">
      <c r="N398" s="125"/>
    </row>
    <row r="399" spans="1:29" x14ac:dyDescent="0.3">
      <c r="N399" s="125"/>
    </row>
    <row r="400" spans="1:29" x14ac:dyDescent="0.3">
      <c r="N400" s="125"/>
    </row>
    <row r="401" spans="1:29" x14ac:dyDescent="0.3">
      <c r="N401" s="125"/>
    </row>
    <row r="402" spans="1:29" x14ac:dyDescent="0.3">
      <c r="N402" s="125"/>
    </row>
    <row r="403" spans="1:29" x14ac:dyDescent="0.3">
      <c r="N403" s="125"/>
    </row>
    <row r="404" spans="1:29" x14ac:dyDescent="0.3">
      <c r="N404" s="125"/>
    </row>
    <row r="405" spans="1:29" x14ac:dyDescent="0.3">
      <c r="N405" s="125"/>
    </row>
    <row r="406" spans="1:29" x14ac:dyDescent="0.3">
      <c r="N406" s="125"/>
    </row>
    <row r="407" spans="1:29" x14ac:dyDescent="0.3">
      <c r="N407" s="125"/>
    </row>
    <row r="408" spans="1:29" x14ac:dyDescent="0.3">
      <c r="N408" s="125"/>
    </row>
    <row r="409" spans="1:29" x14ac:dyDescent="0.3">
      <c r="N409" s="125"/>
    </row>
    <row r="410" spans="1:29" x14ac:dyDescent="0.3">
      <c r="N410" s="125"/>
    </row>
    <row r="411" spans="1:29" x14ac:dyDescent="0.3">
      <c r="N411" s="125"/>
    </row>
    <row r="412" spans="1:29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4">
        <v>2019</v>
      </c>
      <c r="I412" s="82">
        <v>2020</v>
      </c>
      <c r="J412" s="83">
        <v>2021</v>
      </c>
      <c r="K412" s="83">
        <v>2022</v>
      </c>
      <c r="L412" s="83">
        <v>2023</v>
      </c>
      <c r="N412" s="125"/>
      <c r="Q412" s="81" t="s">
        <v>210</v>
      </c>
      <c r="R412" s="81" t="s">
        <v>211</v>
      </c>
      <c r="S412" s="81" t="s">
        <v>212</v>
      </c>
      <c r="T412" s="81" t="s">
        <v>213</v>
      </c>
      <c r="U412" s="81" t="s">
        <v>214</v>
      </c>
      <c r="V412" s="81" t="s">
        <v>215</v>
      </c>
      <c r="W412" s="81" t="s">
        <v>216</v>
      </c>
      <c r="X412" s="81" t="s">
        <v>217</v>
      </c>
      <c r="Y412" s="81" t="s">
        <v>218</v>
      </c>
      <c r="Z412" s="81" t="s">
        <v>220</v>
      </c>
      <c r="AA412" s="81" t="s">
        <v>221</v>
      </c>
      <c r="AB412" s="81" t="s">
        <v>222</v>
      </c>
      <c r="AC412" s="86" t="s">
        <v>234</v>
      </c>
    </row>
    <row r="413" spans="1:29" ht="30.75" customHeight="1" x14ac:dyDescent="0.3">
      <c r="A413" s="91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5">
        <v>11541072.49</v>
      </c>
      <c r="H413" s="95">
        <v>9330115.5600000005</v>
      </c>
      <c r="I413" s="96">
        <v>3154711.63</v>
      </c>
      <c r="J413" s="95">
        <v>4514546.2300000004</v>
      </c>
      <c r="K413" s="88">
        <v>18576357.050000001</v>
      </c>
      <c r="L413" s="90">
        <f>AC413</f>
        <v>18933963.57</v>
      </c>
      <c r="N413" s="126"/>
      <c r="O413" s="123"/>
      <c r="P413" s="91" t="s">
        <v>32</v>
      </c>
      <c r="Q413" s="76">
        <v>604660.47999999998</v>
      </c>
      <c r="R413" s="76">
        <v>765621.66</v>
      </c>
      <c r="S413" s="76">
        <v>3801278.16</v>
      </c>
      <c r="T413" s="76">
        <v>2929792.0300000003</v>
      </c>
      <c r="U413" s="76">
        <v>2879724.79</v>
      </c>
      <c r="V413" s="76">
        <v>1983025.18</v>
      </c>
      <c r="W413" s="76">
        <v>2075363.38</v>
      </c>
      <c r="X413" s="76">
        <v>1167669.48</v>
      </c>
      <c r="Y413" s="88">
        <v>2222901.48</v>
      </c>
      <c r="Z413" s="88">
        <v>503926.93</v>
      </c>
      <c r="AA413" s="88"/>
      <c r="AB413" s="88"/>
      <c r="AC413" s="74">
        <f>SUM(Q413:AB414 )</f>
        <v>18933963.57</v>
      </c>
    </row>
    <row r="414" spans="1:29" x14ac:dyDescent="0.3">
      <c r="N414" s="125"/>
    </row>
    <row r="415" spans="1:29" x14ac:dyDescent="0.3">
      <c r="N415" s="125"/>
    </row>
    <row r="416" spans="1:29" x14ac:dyDescent="0.3">
      <c r="N416" s="125"/>
    </row>
    <row r="417" spans="1:29" x14ac:dyDescent="0.3">
      <c r="N417" s="125"/>
    </row>
    <row r="418" spans="1:29" x14ac:dyDescent="0.3">
      <c r="N418" s="125"/>
    </row>
    <row r="419" spans="1:29" x14ac:dyDescent="0.3">
      <c r="N419" s="125"/>
    </row>
    <row r="420" spans="1:29" x14ac:dyDescent="0.3">
      <c r="N420" s="125"/>
    </row>
    <row r="421" spans="1:29" x14ac:dyDescent="0.3">
      <c r="N421" s="125"/>
    </row>
    <row r="422" spans="1:29" x14ac:dyDescent="0.3">
      <c r="N422" s="125"/>
    </row>
    <row r="423" spans="1:29" x14ac:dyDescent="0.3">
      <c r="N423" s="125"/>
    </row>
    <row r="424" spans="1:29" x14ac:dyDescent="0.3">
      <c r="N424" s="125"/>
    </row>
    <row r="425" spans="1:29" x14ac:dyDescent="0.3">
      <c r="N425" s="125"/>
    </row>
    <row r="426" spans="1:29" x14ac:dyDescent="0.3">
      <c r="N426" s="125"/>
    </row>
    <row r="427" spans="1:29" x14ac:dyDescent="0.3">
      <c r="N427" s="125"/>
    </row>
    <row r="428" spans="1:29" x14ac:dyDescent="0.3">
      <c r="N428" s="125"/>
    </row>
    <row r="429" spans="1:29" x14ac:dyDescent="0.3">
      <c r="N429" s="125"/>
    </row>
    <row r="430" spans="1:29" x14ac:dyDescent="0.3">
      <c r="N430" s="125"/>
    </row>
    <row r="431" spans="1:29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4">
        <v>2019</v>
      </c>
      <c r="I431" s="82">
        <v>2020</v>
      </c>
      <c r="J431" s="83">
        <v>2021</v>
      </c>
      <c r="K431" s="83">
        <v>2022</v>
      </c>
      <c r="L431" s="83">
        <v>2023</v>
      </c>
      <c r="N431" s="125"/>
      <c r="Q431" s="81" t="s">
        <v>210</v>
      </c>
      <c r="R431" s="81" t="s">
        <v>211</v>
      </c>
      <c r="S431" s="81" t="s">
        <v>212</v>
      </c>
      <c r="T431" s="81" t="s">
        <v>213</v>
      </c>
      <c r="U431" s="81" t="s">
        <v>214</v>
      </c>
      <c r="V431" s="81" t="s">
        <v>215</v>
      </c>
      <c r="W431" s="81" t="s">
        <v>216</v>
      </c>
      <c r="X431" s="81" t="s">
        <v>217</v>
      </c>
      <c r="Y431" s="81" t="s">
        <v>218</v>
      </c>
      <c r="Z431" s="81" t="s">
        <v>220</v>
      </c>
      <c r="AA431" s="81" t="s">
        <v>221</v>
      </c>
      <c r="AB431" s="81" t="s">
        <v>222</v>
      </c>
      <c r="AC431" s="86" t="s">
        <v>234</v>
      </c>
    </row>
    <row r="432" spans="1:29" ht="30.75" customHeight="1" x14ac:dyDescent="0.3">
      <c r="A432" s="91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5">
        <v>11168457</v>
      </c>
      <c r="H432" s="95">
        <v>14542529.02</v>
      </c>
      <c r="I432" s="96">
        <v>8659443.129999999</v>
      </c>
      <c r="J432" s="95">
        <v>8422044</v>
      </c>
      <c r="K432" s="88">
        <v>9026506</v>
      </c>
      <c r="L432" s="90">
        <f>AC432</f>
        <v>8286619.3300000001</v>
      </c>
      <c r="N432" s="126"/>
      <c r="O432" s="123"/>
      <c r="P432" s="91" t="s">
        <v>33</v>
      </c>
      <c r="Q432" s="76">
        <v>701407</v>
      </c>
      <c r="R432" s="76">
        <v>646048</v>
      </c>
      <c r="S432" s="76">
        <v>735549</v>
      </c>
      <c r="T432" s="76">
        <v>718661</v>
      </c>
      <c r="U432" s="76">
        <v>1369645</v>
      </c>
      <c r="V432" s="76">
        <v>1076923.32</v>
      </c>
      <c r="W432" s="76">
        <v>721352</v>
      </c>
      <c r="X432" s="76">
        <v>783223</v>
      </c>
      <c r="Y432" s="88">
        <v>733483</v>
      </c>
      <c r="Z432" s="88">
        <v>800328.01</v>
      </c>
      <c r="AA432" s="88"/>
      <c r="AB432" s="88"/>
      <c r="AC432" s="74">
        <f>SUM(Q432:AB433 )</f>
        <v>8286619.3300000001</v>
      </c>
    </row>
    <row r="433" spans="14:14" x14ac:dyDescent="0.3">
      <c r="N433" s="125"/>
    </row>
    <row r="434" spans="14:14" x14ac:dyDescent="0.3">
      <c r="N434" s="125"/>
    </row>
    <row r="435" spans="14:14" x14ac:dyDescent="0.3">
      <c r="N435" s="125"/>
    </row>
    <row r="436" spans="14:14" x14ac:dyDescent="0.3">
      <c r="N436" s="125"/>
    </row>
    <row r="437" spans="14:14" x14ac:dyDescent="0.3">
      <c r="N437" s="125"/>
    </row>
    <row r="438" spans="14:14" x14ac:dyDescent="0.3">
      <c r="N438" s="125"/>
    </row>
    <row r="439" spans="14:14" x14ac:dyDescent="0.3">
      <c r="N439" s="125"/>
    </row>
    <row r="440" spans="14:14" x14ac:dyDescent="0.3">
      <c r="N440" s="125"/>
    </row>
    <row r="441" spans="14:14" x14ac:dyDescent="0.3">
      <c r="N441" s="125"/>
    </row>
    <row r="442" spans="14:14" x14ac:dyDescent="0.3">
      <c r="N442" s="125"/>
    </row>
    <row r="443" spans="14:14" x14ac:dyDescent="0.3">
      <c r="N443" s="125"/>
    </row>
    <row r="444" spans="14:14" x14ac:dyDescent="0.3">
      <c r="N444" s="125"/>
    </row>
    <row r="445" spans="14:14" x14ac:dyDescent="0.3">
      <c r="N445" s="125"/>
    </row>
    <row r="446" spans="14:14" x14ac:dyDescent="0.3">
      <c r="N446" s="125"/>
    </row>
    <row r="447" spans="14:14" x14ac:dyDescent="0.3">
      <c r="N447" s="125"/>
    </row>
    <row r="448" spans="14:14" x14ac:dyDescent="0.3">
      <c r="N448" s="125"/>
    </row>
    <row r="449" spans="1:29" x14ac:dyDescent="0.3">
      <c r="N449" s="125"/>
    </row>
    <row r="450" spans="1:29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4">
        <v>2019</v>
      </c>
      <c r="I450" s="82">
        <v>2020</v>
      </c>
      <c r="J450" s="83">
        <v>2021</v>
      </c>
      <c r="K450" s="83">
        <v>2022</v>
      </c>
      <c r="L450" s="83">
        <v>2023</v>
      </c>
      <c r="N450" s="125"/>
      <c r="Q450" s="81" t="s">
        <v>210</v>
      </c>
      <c r="R450" s="81" t="s">
        <v>211</v>
      </c>
      <c r="S450" s="81" t="s">
        <v>212</v>
      </c>
      <c r="T450" s="81" t="s">
        <v>213</v>
      </c>
      <c r="U450" s="81" t="s">
        <v>214</v>
      </c>
      <c r="V450" s="81" t="s">
        <v>215</v>
      </c>
      <c r="W450" s="81" t="s">
        <v>216</v>
      </c>
      <c r="X450" s="81" t="s">
        <v>217</v>
      </c>
      <c r="Y450" s="81" t="s">
        <v>218</v>
      </c>
      <c r="Z450" s="81" t="s">
        <v>220</v>
      </c>
      <c r="AA450" s="81" t="s">
        <v>221</v>
      </c>
      <c r="AB450" s="81" t="s">
        <v>222</v>
      </c>
      <c r="AC450" s="86" t="s">
        <v>234</v>
      </c>
    </row>
    <row r="451" spans="1:29" ht="30.75" customHeight="1" x14ac:dyDescent="0.3">
      <c r="A451" s="91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5">
        <v>1593881</v>
      </c>
      <c r="H451" s="95">
        <v>1211820</v>
      </c>
      <c r="I451" s="96">
        <v>881260.8</v>
      </c>
      <c r="J451" s="95">
        <v>0</v>
      </c>
      <c r="K451" s="88">
        <v>0</v>
      </c>
      <c r="L451" s="90">
        <f>AC451</f>
        <v>148856697.53999999</v>
      </c>
      <c r="N451" s="126"/>
      <c r="O451" s="123"/>
      <c r="P451" s="91" t="s">
        <v>34</v>
      </c>
      <c r="Q451" s="76">
        <v>32192.16</v>
      </c>
      <c r="R451" s="76">
        <v>29101416.52</v>
      </c>
      <c r="S451" s="76">
        <v>25956315.59</v>
      </c>
      <c r="T451" s="76">
        <v>17641234.390000001</v>
      </c>
      <c r="U451" s="76">
        <v>14753987.689999999</v>
      </c>
      <c r="V451" s="76">
        <v>15306000.290000001</v>
      </c>
      <c r="W451" s="76">
        <v>12154485.189999999</v>
      </c>
      <c r="X451" s="76">
        <v>14979597.85</v>
      </c>
      <c r="Y451" s="88">
        <v>7984278.8399999999</v>
      </c>
      <c r="Z451" s="88">
        <v>10947189.02</v>
      </c>
      <c r="AA451" s="88"/>
      <c r="AB451" s="88"/>
      <c r="AC451" s="74">
        <f>SUM(Q451:AB451)</f>
        <v>148856697.53999999</v>
      </c>
    </row>
    <row r="452" spans="1:29" x14ac:dyDescent="0.3">
      <c r="N452" s="125"/>
      <c r="AB452" t="s">
        <v>232</v>
      </c>
    </row>
    <row r="453" spans="1:29" x14ac:dyDescent="0.3">
      <c r="N453" s="125"/>
    </row>
    <row r="454" spans="1:29" x14ac:dyDescent="0.3">
      <c r="N454" s="125"/>
    </row>
    <row r="455" spans="1:29" x14ac:dyDescent="0.3">
      <c r="N455" s="125"/>
    </row>
    <row r="456" spans="1:29" x14ac:dyDescent="0.3">
      <c r="N456" s="125"/>
    </row>
    <row r="457" spans="1:29" x14ac:dyDescent="0.3">
      <c r="N457" s="125"/>
    </row>
    <row r="458" spans="1:29" x14ac:dyDescent="0.3">
      <c r="N458" s="125"/>
    </row>
    <row r="459" spans="1:29" x14ac:dyDescent="0.3">
      <c r="N459" s="125"/>
    </row>
    <row r="460" spans="1:29" x14ac:dyDescent="0.3">
      <c r="N460" s="125"/>
    </row>
    <row r="461" spans="1:29" x14ac:dyDescent="0.3">
      <c r="N461" s="125"/>
    </row>
    <row r="462" spans="1:29" x14ac:dyDescent="0.3">
      <c r="N462" s="125"/>
    </row>
    <row r="463" spans="1:29" x14ac:dyDescent="0.3">
      <c r="N463" s="125"/>
    </row>
    <row r="464" spans="1:29" x14ac:dyDescent="0.3">
      <c r="N464" s="125"/>
    </row>
    <row r="465" spans="1:29" x14ac:dyDescent="0.3">
      <c r="N465" s="125"/>
    </row>
    <row r="466" spans="1:29" x14ac:dyDescent="0.3">
      <c r="N466" s="125"/>
    </row>
    <row r="467" spans="1:29" x14ac:dyDescent="0.3">
      <c r="N467" s="125"/>
    </row>
    <row r="468" spans="1:29" x14ac:dyDescent="0.3">
      <c r="N468" s="125"/>
    </row>
    <row r="469" spans="1:29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4">
        <v>2019</v>
      </c>
      <c r="I469" s="82">
        <v>2020</v>
      </c>
      <c r="J469" s="83">
        <v>2021</v>
      </c>
      <c r="K469" s="83">
        <v>2022</v>
      </c>
      <c r="L469" s="83">
        <v>2023</v>
      </c>
      <c r="N469" s="125"/>
      <c r="Q469" s="81" t="s">
        <v>210</v>
      </c>
      <c r="R469" s="81" t="s">
        <v>211</v>
      </c>
      <c r="S469" s="81" t="s">
        <v>212</v>
      </c>
      <c r="T469" s="81" t="s">
        <v>213</v>
      </c>
      <c r="U469" s="81" t="s">
        <v>214</v>
      </c>
      <c r="V469" s="81" t="s">
        <v>215</v>
      </c>
      <c r="W469" s="81" t="s">
        <v>216</v>
      </c>
      <c r="X469" s="81" t="s">
        <v>217</v>
      </c>
      <c r="Y469" s="81" t="s">
        <v>218</v>
      </c>
      <c r="Z469" s="81" t="s">
        <v>220</v>
      </c>
      <c r="AA469" s="81" t="s">
        <v>221</v>
      </c>
      <c r="AB469" s="81" t="s">
        <v>222</v>
      </c>
      <c r="AC469" s="86" t="s">
        <v>234</v>
      </c>
    </row>
    <row r="470" spans="1:29" ht="30.75" customHeight="1" x14ac:dyDescent="0.3">
      <c r="A470" s="91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5">
        <v>84136218.289999992</v>
      </c>
      <c r="H470" s="95">
        <v>167270551.07000002</v>
      </c>
      <c r="I470" s="96">
        <v>205078341.77999997</v>
      </c>
      <c r="J470" s="95">
        <v>159011183.81999999</v>
      </c>
      <c r="K470" s="88">
        <v>167390672.60000002</v>
      </c>
      <c r="L470" s="90">
        <f>AC470</f>
        <v>3068915.9999999981</v>
      </c>
      <c r="N470" s="126"/>
      <c r="O470" s="123"/>
      <c r="P470" s="91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>
        <v>318916</v>
      </c>
      <c r="X470" s="76"/>
      <c r="Y470" s="88">
        <v>2750000</v>
      </c>
      <c r="Z470" s="88"/>
      <c r="AA470" s="88"/>
      <c r="AB470" s="88"/>
      <c r="AC470" s="74">
        <f>SUM(Q470:AB470 )</f>
        <v>3068915.9999999981</v>
      </c>
    </row>
    <row r="471" spans="1:29" x14ac:dyDescent="0.3">
      <c r="N471" s="125"/>
    </row>
    <row r="472" spans="1:29" x14ac:dyDescent="0.3">
      <c r="N472" s="125"/>
    </row>
    <row r="473" spans="1:29" x14ac:dyDescent="0.3">
      <c r="N473" s="125"/>
    </row>
    <row r="474" spans="1:29" x14ac:dyDescent="0.3">
      <c r="N474" s="125"/>
    </row>
    <row r="475" spans="1:29" x14ac:dyDescent="0.3">
      <c r="N475" s="125"/>
    </row>
    <row r="476" spans="1:29" x14ac:dyDescent="0.3">
      <c r="N476" s="125"/>
    </row>
    <row r="477" spans="1:29" x14ac:dyDescent="0.3">
      <c r="N477" s="125"/>
    </row>
    <row r="478" spans="1:29" x14ac:dyDescent="0.3">
      <c r="N478" s="125"/>
    </row>
    <row r="479" spans="1:29" x14ac:dyDescent="0.3">
      <c r="N479" s="125"/>
    </row>
    <row r="480" spans="1:29" x14ac:dyDescent="0.3">
      <c r="N480" s="125"/>
    </row>
    <row r="481" spans="1:29" x14ac:dyDescent="0.3">
      <c r="N481" s="125"/>
    </row>
    <row r="482" spans="1:29" x14ac:dyDescent="0.3">
      <c r="N482" s="125"/>
    </row>
    <row r="483" spans="1:29" x14ac:dyDescent="0.3">
      <c r="N483" s="125"/>
    </row>
    <row r="484" spans="1:29" x14ac:dyDescent="0.3">
      <c r="N484" s="125"/>
    </row>
    <row r="485" spans="1:29" x14ac:dyDescent="0.3">
      <c r="N485" s="125"/>
    </row>
    <row r="486" spans="1:29" x14ac:dyDescent="0.3">
      <c r="N486" s="125"/>
    </row>
    <row r="487" spans="1:29" x14ac:dyDescent="0.3">
      <c r="N487" s="125"/>
    </row>
    <row r="488" spans="1:29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4">
        <v>2019</v>
      </c>
      <c r="I488" s="82">
        <v>2020</v>
      </c>
      <c r="J488" s="83">
        <v>2021</v>
      </c>
      <c r="K488" s="83">
        <v>2022</v>
      </c>
      <c r="L488" s="83">
        <v>2023</v>
      </c>
      <c r="N488" s="125"/>
      <c r="Q488" s="81" t="s">
        <v>210</v>
      </c>
      <c r="R488" s="81" t="s">
        <v>211</v>
      </c>
      <c r="S488" s="81" t="s">
        <v>212</v>
      </c>
      <c r="T488" s="81" t="s">
        <v>213</v>
      </c>
      <c r="U488" s="81" t="s">
        <v>214</v>
      </c>
      <c r="V488" s="81" t="s">
        <v>215</v>
      </c>
      <c r="W488" s="81" t="s">
        <v>216</v>
      </c>
      <c r="X488" s="81" t="s">
        <v>217</v>
      </c>
      <c r="Y488" s="81" t="s">
        <v>218</v>
      </c>
      <c r="Z488" s="81" t="s">
        <v>220</v>
      </c>
      <c r="AA488" s="81" t="s">
        <v>221</v>
      </c>
      <c r="AB488" s="81" t="s">
        <v>222</v>
      </c>
      <c r="AC488" s="86" t="s">
        <v>234</v>
      </c>
    </row>
    <row r="489" spans="1:29" ht="30.75" customHeight="1" x14ac:dyDescent="0.3">
      <c r="A489" s="91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5">
        <v>1196910.6000000001</v>
      </c>
      <c r="H489" s="95">
        <v>2072189.57</v>
      </c>
      <c r="I489" s="96">
        <v>1906098.2</v>
      </c>
      <c r="J489" s="95">
        <v>5487015.6399999997</v>
      </c>
      <c r="K489" s="88">
        <v>6128613.6540000001</v>
      </c>
      <c r="L489" s="90">
        <f>AC489</f>
        <v>5475850.0800000001</v>
      </c>
      <c r="N489" s="126"/>
      <c r="O489" s="123"/>
      <c r="P489" s="91" t="s">
        <v>36</v>
      </c>
      <c r="Q489" s="76"/>
      <c r="R489" s="76">
        <v>372541.43</v>
      </c>
      <c r="S489" s="76">
        <v>65743.839999999997</v>
      </c>
      <c r="T489" s="76"/>
      <c r="U489" s="76">
        <v>3142106.62</v>
      </c>
      <c r="V489" s="76">
        <v>396400</v>
      </c>
      <c r="W489" s="76">
        <v>200468.25</v>
      </c>
      <c r="X489" s="76"/>
      <c r="Y489" s="88"/>
      <c r="Z489" s="88">
        <v>1298589.94</v>
      </c>
      <c r="AA489" s="88"/>
      <c r="AB489" s="88"/>
      <c r="AC489" s="74">
        <f>SUM(Q489:AB490 )</f>
        <v>5475850.0800000001</v>
      </c>
    </row>
    <row r="490" spans="1:29" x14ac:dyDescent="0.3">
      <c r="N490" s="125"/>
    </row>
    <row r="491" spans="1:29" x14ac:dyDescent="0.3">
      <c r="N491" s="125"/>
    </row>
    <row r="492" spans="1:29" x14ac:dyDescent="0.3">
      <c r="N492" s="125"/>
    </row>
    <row r="493" spans="1:29" x14ac:dyDescent="0.3">
      <c r="N493" s="125"/>
    </row>
    <row r="494" spans="1:29" x14ac:dyDescent="0.3">
      <c r="N494" s="125"/>
    </row>
    <row r="495" spans="1:29" x14ac:dyDescent="0.3">
      <c r="N495" s="125"/>
    </row>
    <row r="496" spans="1:29" x14ac:dyDescent="0.3">
      <c r="N496" s="125"/>
    </row>
    <row r="497" spans="1:29" x14ac:dyDescent="0.3">
      <c r="N497" s="125"/>
    </row>
    <row r="498" spans="1:29" x14ac:dyDescent="0.3">
      <c r="N498" s="125"/>
    </row>
    <row r="499" spans="1:29" x14ac:dyDescent="0.3">
      <c r="N499" s="125"/>
    </row>
    <row r="500" spans="1:29" x14ac:dyDescent="0.3">
      <c r="N500" s="125"/>
    </row>
    <row r="501" spans="1:29" x14ac:dyDescent="0.3">
      <c r="N501" s="125"/>
    </row>
    <row r="502" spans="1:29" x14ac:dyDescent="0.3">
      <c r="N502" s="125"/>
    </row>
    <row r="503" spans="1:29" x14ac:dyDescent="0.3">
      <c r="N503" s="125"/>
    </row>
    <row r="504" spans="1:29" x14ac:dyDescent="0.3">
      <c r="N504" s="125"/>
    </row>
    <row r="505" spans="1:29" x14ac:dyDescent="0.3">
      <c r="N505" s="125"/>
    </row>
    <row r="506" spans="1:29" x14ac:dyDescent="0.3">
      <c r="N506" s="125"/>
    </row>
    <row r="507" spans="1:29" x14ac:dyDescent="0.3">
      <c r="N507" s="125"/>
    </row>
    <row r="508" spans="1:29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4">
        <v>2019</v>
      </c>
      <c r="I508" s="82">
        <v>2020</v>
      </c>
      <c r="J508" s="83">
        <v>2021</v>
      </c>
      <c r="K508" s="83">
        <v>2022</v>
      </c>
      <c r="L508" s="83">
        <v>2023</v>
      </c>
      <c r="N508" s="125"/>
      <c r="Q508" s="81" t="s">
        <v>210</v>
      </c>
      <c r="R508" s="81" t="s">
        <v>211</v>
      </c>
      <c r="S508" s="81" t="s">
        <v>212</v>
      </c>
      <c r="T508" s="81" t="s">
        <v>213</v>
      </c>
      <c r="U508" s="81" t="s">
        <v>214</v>
      </c>
      <c r="V508" s="81" t="s">
        <v>215</v>
      </c>
      <c r="W508" s="81" t="s">
        <v>216</v>
      </c>
      <c r="X508" s="81" t="s">
        <v>217</v>
      </c>
      <c r="Y508" s="81" t="s">
        <v>218</v>
      </c>
      <c r="Z508" s="81" t="s">
        <v>220</v>
      </c>
      <c r="AA508" s="81" t="s">
        <v>221</v>
      </c>
      <c r="AB508" s="81" t="s">
        <v>222</v>
      </c>
      <c r="AC508" s="86" t="s">
        <v>234</v>
      </c>
    </row>
    <row r="509" spans="1:29" ht="30.75" customHeight="1" x14ac:dyDescent="0.3">
      <c r="A509" s="91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5">
        <v>80330240.350000009</v>
      </c>
      <c r="H509" s="95">
        <v>71633255.510000005</v>
      </c>
      <c r="I509" s="96">
        <v>58828429.969999999</v>
      </c>
      <c r="J509" s="95">
        <v>37944637.859999999</v>
      </c>
      <c r="K509" s="88">
        <v>40738997.269999996</v>
      </c>
      <c r="L509" s="90">
        <f>AC509</f>
        <v>34461766.870000005</v>
      </c>
      <c r="N509" s="126"/>
      <c r="O509" s="123"/>
      <c r="P509" s="91" t="s">
        <v>37</v>
      </c>
      <c r="Q509" s="76">
        <v>1895255.1600000001</v>
      </c>
      <c r="R509" s="76">
        <v>2692217.74</v>
      </c>
      <c r="S509" s="76">
        <v>7743972.2599999998</v>
      </c>
      <c r="T509" s="76">
        <v>3877264.2800000003</v>
      </c>
      <c r="U509" s="76">
        <v>6889838.6500000004</v>
      </c>
      <c r="V509" s="76">
        <v>3432593.75</v>
      </c>
      <c r="W509" s="76">
        <v>3080725.49</v>
      </c>
      <c r="X509" s="76">
        <v>2028009.87</v>
      </c>
      <c r="Y509" s="88">
        <v>2103904.44</v>
      </c>
      <c r="Z509" s="88">
        <v>717985.23</v>
      </c>
      <c r="AA509" s="88"/>
      <c r="AB509" s="88"/>
      <c r="AC509" s="74">
        <f>SUM( Q509:AB509)</f>
        <v>34461766.870000005</v>
      </c>
    </row>
    <row r="510" spans="1:29" x14ac:dyDescent="0.3">
      <c r="N510" s="125"/>
    </row>
    <row r="511" spans="1:29" x14ac:dyDescent="0.3">
      <c r="N511" s="125"/>
    </row>
    <row r="512" spans="1:29" x14ac:dyDescent="0.3">
      <c r="N512" s="125"/>
    </row>
    <row r="513" spans="2:29" x14ac:dyDescent="0.3">
      <c r="N513" s="125"/>
    </row>
    <row r="514" spans="2:29" x14ac:dyDescent="0.3">
      <c r="N514" s="125"/>
    </row>
    <row r="515" spans="2:29" x14ac:dyDescent="0.3">
      <c r="N515" s="125"/>
    </row>
    <row r="516" spans="2:29" x14ac:dyDescent="0.3">
      <c r="N516" s="125"/>
    </row>
    <row r="517" spans="2:29" x14ac:dyDescent="0.3">
      <c r="N517" s="125"/>
    </row>
    <row r="518" spans="2:29" x14ac:dyDescent="0.3">
      <c r="N518" s="125"/>
    </row>
    <row r="519" spans="2:29" x14ac:dyDescent="0.3">
      <c r="N519" s="125"/>
    </row>
    <row r="520" spans="2:29" x14ac:dyDescent="0.3">
      <c r="N520" s="125"/>
    </row>
    <row r="521" spans="2:29" x14ac:dyDescent="0.3">
      <c r="N521" s="125"/>
    </row>
    <row r="522" spans="2:29" x14ac:dyDescent="0.3">
      <c r="N522" s="125"/>
    </row>
    <row r="523" spans="2:29" x14ac:dyDescent="0.3">
      <c r="N523" s="125"/>
    </row>
    <row r="524" spans="2:29" x14ac:dyDescent="0.3">
      <c r="N524" s="125"/>
    </row>
    <row r="525" spans="2:29" x14ac:dyDescent="0.3">
      <c r="N525" s="125"/>
    </row>
    <row r="526" spans="2:29" x14ac:dyDescent="0.3">
      <c r="N526" s="125"/>
    </row>
    <row r="527" spans="2:29" x14ac:dyDescent="0.3">
      <c r="N527" s="125"/>
    </row>
    <row r="528" spans="2:29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4">
        <v>2019</v>
      </c>
      <c r="I528" s="82">
        <v>2020</v>
      </c>
      <c r="J528" s="83">
        <v>2021</v>
      </c>
      <c r="K528" s="83">
        <v>2022</v>
      </c>
      <c r="L528" s="83">
        <v>2023</v>
      </c>
      <c r="N528" s="125"/>
      <c r="Q528" s="81" t="s">
        <v>210</v>
      </c>
      <c r="R528" s="81" t="s">
        <v>211</v>
      </c>
      <c r="S528" s="81" t="s">
        <v>212</v>
      </c>
      <c r="T528" s="81" t="s">
        <v>213</v>
      </c>
      <c r="U528" s="81" t="s">
        <v>214</v>
      </c>
      <c r="V528" s="81" t="s">
        <v>215</v>
      </c>
      <c r="W528" s="81" t="s">
        <v>216</v>
      </c>
      <c r="X528" s="81" t="s">
        <v>217</v>
      </c>
      <c r="Y528" s="81" t="s">
        <v>218</v>
      </c>
      <c r="Z528" s="81" t="s">
        <v>220</v>
      </c>
      <c r="AA528" s="81" t="s">
        <v>221</v>
      </c>
      <c r="AB528" s="81" t="s">
        <v>222</v>
      </c>
      <c r="AC528" s="86" t="s">
        <v>234</v>
      </c>
    </row>
    <row r="529" spans="1:29" ht="30.75" customHeight="1" x14ac:dyDescent="0.3">
      <c r="A529" s="91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5">
        <v>21025026</v>
      </c>
      <c r="H529" s="95">
        <v>23504030.18</v>
      </c>
      <c r="I529" s="96">
        <v>17821216.219999999</v>
      </c>
      <c r="J529" s="95">
        <v>17757070.200000003</v>
      </c>
      <c r="K529" s="88">
        <v>14183762</v>
      </c>
      <c r="L529" s="90">
        <f>AC529</f>
        <v>9950938.4000000004</v>
      </c>
      <c r="N529" s="126"/>
      <c r="O529" s="123"/>
      <c r="P529" s="91" t="s">
        <v>38</v>
      </c>
      <c r="Q529" s="76">
        <v>305000</v>
      </c>
      <c r="R529" s="76">
        <v>1109140</v>
      </c>
      <c r="S529" s="76">
        <v>1153992.8</v>
      </c>
      <c r="T529" s="76"/>
      <c r="U529" s="76">
        <v>1838132.8</v>
      </c>
      <c r="V529" s="133">
        <v>3620540</v>
      </c>
      <c r="W529" s="76"/>
      <c r="X529" s="76">
        <v>1023992.8</v>
      </c>
      <c r="Y529" s="88">
        <v>900140</v>
      </c>
      <c r="Z529" s="88"/>
      <c r="AA529" s="88"/>
      <c r="AB529" s="88"/>
      <c r="AC529" s="74">
        <f>SUM(Q529:AB530 )</f>
        <v>9950938.4000000004</v>
      </c>
    </row>
    <row r="530" spans="1:29" x14ac:dyDescent="0.3">
      <c r="N530" s="125"/>
    </row>
    <row r="531" spans="1:29" x14ac:dyDescent="0.3">
      <c r="N531" s="125"/>
    </row>
    <row r="532" spans="1:29" x14ac:dyDescent="0.3">
      <c r="N532" s="125"/>
    </row>
    <row r="533" spans="1:29" x14ac:dyDescent="0.3">
      <c r="N533" s="125"/>
    </row>
    <row r="534" spans="1:29" x14ac:dyDescent="0.3">
      <c r="N534" s="125"/>
    </row>
    <row r="535" spans="1:29" x14ac:dyDescent="0.3">
      <c r="N535" s="125"/>
    </row>
    <row r="536" spans="1:29" x14ac:dyDescent="0.3">
      <c r="N536" s="125"/>
    </row>
    <row r="537" spans="1:29" x14ac:dyDescent="0.3">
      <c r="N537" s="125"/>
    </row>
    <row r="538" spans="1:29" x14ac:dyDescent="0.3">
      <c r="N538" s="125"/>
    </row>
    <row r="539" spans="1:29" x14ac:dyDescent="0.3">
      <c r="N539" s="125"/>
    </row>
    <row r="540" spans="1:29" x14ac:dyDescent="0.3">
      <c r="N540" s="125"/>
    </row>
    <row r="541" spans="1:29" x14ac:dyDescent="0.3">
      <c r="N541" s="125"/>
    </row>
    <row r="542" spans="1:29" x14ac:dyDescent="0.3">
      <c r="N542" s="125"/>
    </row>
    <row r="543" spans="1:29" x14ac:dyDescent="0.3">
      <c r="N543" s="125"/>
    </row>
    <row r="544" spans="1:29" x14ac:dyDescent="0.3">
      <c r="N544" s="125"/>
    </row>
    <row r="545" spans="1:29" x14ac:dyDescent="0.3">
      <c r="N545" s="125"/>
    </row>
    <row r="546" spans="1:29" x14ac:dyDescent="0.3">
      <c r="N546" s="125"/>
    </row>
    <row r="547" spans="1:29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4">
        <v>2019</v>
      </c>
      <c r="I547" s="82">
        <v>2020</v>
      </c>
      <c r="J547" s="83">
        <v>2021</v>
      </c>
      <c r="K547" s="83">
        <v>2022</v>
      </c>
      <c r="L547" s="83">
        <v>2023</v>
      </c>
      <c r="N547" s="125"/>
      <c r="Q547" s="81" t="s">
        <v>210</v>
      </c>
      <c r="R547" s="81" t="s">
        <v>211</v>
      </c>
      <c r="S547" s="81" t="s">
        <v>212</v>
      </c>
      <c r="T547" s="81" t="s">
        <v>213</v>
      </c>
      <c r="U547" s="81" t="s">
        <v>214</v>
      </c>
      <c r="V547" s="81" t="s">
        <v>215</v>
      </c>
      <c r="W547" s="81" t="s">
        <v>216</v>
      </c>
      <c r="X547" s="81" t="s">
        <v>217</v>
      </c>
      <c r="Y547" s="81" t="s">
        <v>218</v>
      </c>
      <c r="Z547" s="81" t="s">
        <v>220</v>
      </c>
      <c r="AA547" s="81" t="s">
        <v>221</v>
      </c>
      <c r="AB547" s="81" t="s">
        <v>222</v>
      </c>
      <c r="AC547" s="86" t="s">
        <v>234</v>
      </c>
    </row>
    <row r="548" spans="1:29" ht="30.75" customHeight="1" x14ac:dyDescent="0.3">
      <c r="A548" s="91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5">
        <v>3933400.69</v>
      </c>
      <c r="H548" s="95">
        <v>6888287.5500000007</v>
      </c>
      <c r="I548" s="96">
        <v>20950032.950000003</v>
      </c>
      <c r="J548" s="95">
        <v>37588640.460000008</v>
      </c>
      <c r="K548" s="88">
        <v>49297140.060000002</v>
      </c>
      <c r="L548" s="90">
        <f>AC548</f>
        <v>51063856.559999995</v>
      </c>
      <c r="N548" s="126"/>
      <c r="O548" s="123"/>
      <c r="P548" s="91" t="s">
        <v>39</v>
      </c>
      <c r="Q548" s="76">
        <v>4008202.59</v>
      </c>
      <c r="R548" s="76">
        <v>4262574.25</v>
      </c>
      <c r="S548" s="76">
        <v>11512663.09</v>
      </c>
      <c r="T548" s="76">
        <v>3568937.25</v>
      </c>
      <c r="U548" s="76">
        <v>3824752.65</v>
      </c>
      <c r="V548" s="68">
        <v>8602286.9800000004</v>
      </c>
      <c r="W548" s="76">
        <v>3733244.15</v>
      </c>
      <c r="X548" s="76">
        <v>3845576.08</v>
      </c>
      <c r="Y548" s="88">
        <v>4984472.9800000004</v>
      </c>
      <c r="Z548" s="88">
        <v>2721146.54</v>
      </c>
      <c r="AA548" s="88"/>
      <c r="AB548" s="88"/>
      <c r="AC548" s="74">
        <f>SUM(Q548:AB548 )</f>
        <v>51063856.559999995</v>
      </c>
    </row>
    <row r="549" spans="1:29" x14ac:dyDescent="0.3">
      <c r="N549" s="125"/>
    </row>
    <row r="550" spans="1:29" x14ac:dyDescent="0.3">
      <c r="N550" s="125"/>
    </row>
    <row r="551" spans="1:29" x14ac:dyDescent="0.3">
      <c r="N551" s="125"/>
    </row>
    <row r="552" spans="1:29" x14ac:dyDescent="0.3">
      <c r="N552" s="125"/>
    </row>
    <row r="553" spans="1:29" x14ac:dyDescent="0.3">
      <c r="N553" s="125"/>
    </row>
    <row r="554" spans="1:29" x14ac:dyDescent="0.3">
      <c r="N554" s="125"/>
    </row>
    <row r="555" spans="1:29" x14ac:dyDescent="0.3">
      <c r="N555" s="125"/>
    </row>
    <row r="556" spans="1:29" x14ac:dyDescent="0.3">
      <c r="N556" s="125"/>
    </row>
    <row r="557" spans="1:29" x14ac:dyDescent="0.3">
      <c r="N557" s="125"/>
    </row>
    <row r="558" spans="1:29" x14ac:dyDescent="0.3">
      <c r="N558" s="125"/>
    </row>
    <row r="559" spans="1:29" x14ac:dyDescent="0.3">
      <c r="N559" s="125"/>
    </row>
    <row r="560" spans="1:29" x14ac:dyDescent="0.3">
      <c r="N560" s="125"/>
    </row>
    <row r="561" spans="1:29" x14ac:dyDescent="0.3">
      <c r="N561" s="125"/>
    </row>
    <row r="562" spans="1:29" x14ac:dyDescent="0.3">
      <c r="N562" s="125"/>
    </row>
    <row r="563" spans="1:29" x14ac:dyDescent="0.3">
      <c r="N563" s="125"/>
    </row>
    <row r="564" spans="1:29" x14ac:dyDescent="0.3">
      <c r="N564" s="125"/>
    </row>
    <row r="565" spans="1:29" x14ac:dyDescent="0.3">
      <c r="N565" s="125"/>
    </row>
    <row r="566" spans="1:29" x14ac:dyDescent="0.3">
      <c r="N566" s="125"/>
    </row>
    <row r="567" spans="1:29" x14ac:dyDescent="0.3">
      <c r="N567" s="125"/>
    </row>
    <row r="568" spans="1:29" x14ac:dyDescent="0.3">
      <c r="N568" s="125"/>
    </row>
    <row r="569" spans="1:29" x14ac:dyDescent="0.3">
      <c r="N569" s="125"/>
    </row>
    <row r="570" spans="1:29" x14ac:dyDescent="0.3">
      <c r="N570" s="125"/>
    </row>
    <row r="571" spans="1:29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4">
        <v>2019</v>
      </c>
      <c r="I571" s="82">
        <v>2020</v>
      </c>
      <c r="J571" s="83">
        <v>2021</v>
      </c>
      <c r="K571" s="83">
        <v>2022</v>
      </c>
      <c r="L571" s="83">
        <v>2023</v>
      </c>
      <c r="N571" s="125"/>
      <c r="Q571" s="81" t="s">
        <v>210</v>
      </c>
      <c r="R571" s="81" t="s">
        <v>211</v>
      </c>
      <c r="S571" s="81" t="s">
        <v>212</v>
      </c>
      <c r="T571" s="81" t="s">
        <v>213</v>
      </c>
      <c r="U571" s="81" t="s">
        <v>214</v>
      </c>
      <c r="V571" s="81" t="s">
        <v>215</v>
      </c>
      <c r="W571" s="81" t="s">
        <v>216</v>
      </c>
      <c r="X571" s="81" t="s">
        <v>217</v>
      </c>
      <c r="Y571" s="81" t="s">
        <v>218</v>
      </c>
      <c r="Z571" s="81" t="s">
        <v>220</v>
      </c>
      <c r="AA571" s="81" t="s">
        <v>221</v>
      </c>
      <c r="AB571" s="81" t="s">
        <v>222</v>
      </c>
      <c r="AC571" s="86" t="s">
        <v>234</v>
      </c>
    </row>
    <row r="572" spans="1:29" ht="30.75" customHeight="1" x14ac:dyDescent="0.3">
      <c r="A572" s="91" t="s">
        <v>227</v>
      </c>
      <c r="B572" s="76">
        <v>1586027.59</v>
      </c>
      <c r="C572" s="76"/>
      <c r="D572" s="76"/>
      <c r="E572" s="76"/>
      <c r="F572" s="76"/>
      <c r="G572" s="95">
        <v>22936271.919999998</v>
      </c>
      <c r="H572" s="95">
        <v>483472.96</v>
      </c>
      <c r="I572" s="96">
        <v>6479226.9000000004</v>
      </c>
      <c r="J572" s="95">
        <v>7721676.8899999997</v>
      </c>
      <c r="K572" s="88">
        <v>898052.08000000007</v>
      </c>
      <c r="L572" s="90">
        <f>AC572</f>
        <v>0</v>
      </c>
      <c r="N572" s="126"/>
      <c r="O572" s="123"/>
      <c r="P572" s="91" t="s">
        <v>227</v>
      </c>
      <c r="Q572" s="76"/>
      <c r="R572" s="76"/>
      <c r="S572" s="76"/>
      <c r="T572" s="76"/>
      <c r="U572" s="76"/>
      <c r="V572" s="104"/>
      <c r="W572" s="76"/>
      <c r="X572" s="76"/>
      <c r="Y572" s="88"/>
      <c r="Z572" s="88"/>
      <c r="AA572" s="88"/>
      <c r="AB572" s="88"/>
      <c r="AC572" s="74">
        <f>SUM(Q572:AB572)</f>
        <v>0</v>
      </c>
    </row>
    <row r="573" spans="1:29" x14ac:dyDescent="0.3">
      <c r="N573" s="125"/>
    </row>
    <row r="574" spans="1:29" x14ac:dyDescent="0.3">
      <c r="N574" s="125"/>
    </row>
    <row r="575" spans="1:29" x14ac:dyDescent="0.3">
      <c r="N575" s="125"/>
    </row>
    <row r="576" spans="1:29" x14ac:dyDescent="0.3">
      <c r="N576" s="125"/>
    </row>
    <row r="577" spans="1:29" x14ac:dyDescent="0.3">
      <c r="N577" s="125"/>
    </row>
    <row r="578" spans="1:29" x14ac:dyDescent="0.3">
      <c r="N578" s="125"/>
    </row>
    <row r="579" spans="1:29" x14ac:dyDescent="0.3">
      <c r="N579" s="125"/>
    </row>
    <row r="580" spans="1:29" x14ac:dyDescent="0.3">
      <c r="N580" s="125"/>
    </row>
    <row r="581" spans="1:29" x14ac:dyDescent="0.3">
      <c r="N581" s="125"/>
    </row>
    <row r="582" spans="1:29" x14ac:dyDescent="0.3">
      <c r="N582" s="125"/>
    </row>
    <row r="583" spans="1:29" x14ac:dyDescent="0.3">
      <c r="N583" s="125"/>
    </row>
    <row r="584" spans="1:29" x14ac:dyDescent="0.3">
      <c r="N584" s="125"/>
    </row>
    <row r="585" spans="1:29" x14ac:dyDescent="0.3">
      <c r="N585" s="125"/>
    </row>
    <row r="586" spans="1:29" x14ac:dyDescent="0.3">
      <c r="N586" s="125"/>
    </row>
    <row r="587" spans="1:29" x14ac:dyDescent="0.3">
      <c r="N587" s="125"/>
    </row>
    <row r="588" spans="1:29" x14ac:dyDescent="0.3">
      <c r="N588" s="125"/>
    </row>
    <row r="589" spans="1:29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4">
        <v>2019</v>
      </c>
      <c r="I589" s="82">
        <v>2020</v>
      </c>
      <c r="J589" s="83">
        <v>2021</v>
      </c>
      <c r="K589" s="83">
        <v>2022</v>
      </c>
      <c r="L589" s="83">
        <v>2023</v>
      </c>
      <c r="N589" s="125"/>
      <c r="Q589" s="81" t="s">
        <v>210</v>
      </c>
      <c r="R589" s="81" t="s">
        <v>211</v>
      </c>
      <c r="S589" s="81" t="s">
        <v>212</v>
      </c>
      <c r="T589" s="81" t="s">
        <v>213</v>
      </c>
      <c r="U589" s="81" t="s">
        <v>214</v>
      </c>
      <c r="V589" s="81" t="s">
        <v>215</v>
      </c>
      <c r="W589" s="81" t="s">
        <v>216</v>
      </c>
      <c r="X589" s="81" t="s">
        <v>217</v>
      </c>
      <c r="Y589" s="81" t="s">
        <v>218</v>
      </c>
      <c r="Z589" s="81" t="s">
        <v>220</v>
      </c>
      <c r="AA589" s="81" t="s">
        <v>221</v>
      </c>
      <c r="AB589" s="81" t="s">
        <v>222</v>
      </c>
      <c r="AC589" s="86" t="s">
        <v>234</v>
      </c>
    </row>
    <row r="590" spans="1:29" ht="30.75" customHeight="1" x14ac:dyDescent="0.3">
      <c r="A590" s="91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5">
        <v>1958871.7499999998</v>
      </c>
      <c r="H590" s="95">
        <v>134861680.31</v>
      </c>
      <c r="I590" s="96">
        <v>151474043.13</v>
      </c>
      <c r="J590" s="95">
        <v>185145773.72999999</v>
      </c>
      <c r="K590" s="88">
        <v>231459619.79000002</v>
      </c>
      <c r="L590" s="90">
        <f>AC590</f>
        <v>208806691.25</v>
      </c>
      <c r="N590" s="126"/>
      <c r="O590" s="123"/>
      <c r="P590" s="91" t="s">
        <v>40</v>
      </c>
      <c r="Q590" s="76">
        <v>18244747.34</v>
      </c>
      <c r="R590" s="76">
        <v>19753088.5</v>
      </c>
      <c r="S590" s="76">
        <v>18441177.510000002</v>
      </c>
      <c r="T590" s="76">
        <v>22282479.129999999</v>
      </c>
      <c r="U590" s="76">
        <v>19982567.690000001</v>
      </c>
      <c r="V590" s="76">
        <v>18311683.780000001</v>
      </c>
      <c r="W590" s="76">
        <v>23178646.109999999</v>
      </c>
      <c r="X590" s="76">
        <v>22772117.330000002</v>
      </c>
      <c r="Y590" s="88">
        <v>19537898.359999999</v>
      </c>
      <c r="Z590" s="88">
        <v>26302285.5</v>
      </c>
      <c r="AA590" s="88"/>
      <c r="AB590" s="88"/>
      <c r="AC590" s="74">
        <f>SUM(Q590:AB590 )</f>
        <v>208806691.25</v>
      </c>
    </row>
    <row r="591" spans="1:29" x14ac:dyDescent="0.3">
      <c r="N591" s="125"/>
      <c r="Q591" s="102">
        <f>[1]Sheet1!$N$183:$R$183</f>
        <v>0</v>
      </c>
    </row>
    <row r="592" spans="1:29" x14ac:dyDescent="0.3">
      <c r="N592" s="125"/>
    </row>
    <row r="593" spans="14:14" x14ac:dyDescent="0.3">
      <c r="N593" s="125"/>
    </row>
    <row r="594" spans="14:14" x14ac:dyDescent="0.3">
      <c r="N594" s="125"/>
    </row>
    <row r="595" spans="14:14" x14ac:dyDescent="0.3">
      <c r="N595" s="125"/>
    </row>
    <row r="596" spans="14:14" x14ac:dyDescent="0.3">
      <c r="N596" s="125"/>
    </row>
    <row r="597" spans="14:14" x14ac:dyDescent="0.3">
      <c r="N597" s="125"/>
    </row>
    <row r="598" spans="14:14" x14ac:dyDescent="0.3">
      <c r="N598" s="125"/>
    </row>
    <row r="599" spans="14:14" x14ac:dyDescent="0.3">
      <c r="N599" s="125"/>
    </row>
    <row r="600" spans="14:14" x14ac:dyDescent="0.3">
      <c r="N600" s="125"/>
    </row>
    <row r="601" spans="14:14" x14ac:dyDescent="0.3">
      <c r="N601" s="125"/>
    </row>
    <row r="602" spans="14:14" x14ac:dyDescent="0.3">
      <c r="N602" s="125"/>
    </row>
    <row r="603" spans="14:14" x14ac:dyDescent="0.3">
      <c r="N603" s="125"/>
    </row>
    <row r="604" spans="14:14" x14ac:dyDescent="0.3">
      <c r="N604" s="125"/>
    </row>
    <row r="605" spans="14:14" x14ac:dyDescent="0.3">
      <c r="N605" s="125"/>
    </row>
    <row r="606" spans="14:14" x14ac:dyDescent="0.3">
      <c r="N606" s="125"/>
    </row>
    <row r="607" spans="14:14" x14ac:dyDescent="0.3">
      <c r="N607" s="125"/>
    </row>
    <row r="608" spans="14:14" x14ac:dyDescent="0.3">
      <c r="N608" s="125"/>
    </row>
    <row r="609" spans="1:29" x14ac:dyDescent="0.3">
      <c r="N609" s="125"/>
    </row>
    <row r="610" spans="1:29" x14ac:dyDescent="0.3">
      <c r="N610" s="125"/>
    </row>
    <row r="611" spans="1:29" x14ac:dyDescent="0.3">
      <c r="N611" s="125"/>
    </row>
    <row r="612" spans="1:29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4">
        <v>2019</v>
      </c>
      <c r="I612" s="64">
        <v>2020</v>
      </c>
      <c r="J612" s="83">
        <v>2021</v>
      </c>
      <c r="K612" s="83">
        <v>2022</v>
      </c>
      <c r="L612" s="83">
        <v>2023</v>
      </c>
      <c r="N612" s="125"/>
      <c r="Q612" s="81" t="s">
        <v>210</v>
      </c>
      <c r="R612" s="81" t="s">
        <v>211</v>
      </c>
      <c r="S612" s="81" t="s">
        <v>212</v>
      </c>
      <c r="T612" s="81" t="s">
        <v>213</v>
      </c>
      <c r="U612" s="81" t="s">
        <v>214</v>
      </c>
      <c r="V612" s="81" t="s">
        <v>215</v>
      </c>
      <c r="W612" s="81" t="s">
        <v>216</v>
      </c>
      <c r="X612" s="81" t="s">
        <v>217</v>
      </c>
      <c r="Y612" s="81" t="s">
        <v>218</v>
      </c>
      <c r="Z612" s="81" t="s">
        <v>220</v>
      </c>
      <c r="AA612" s="81" t="s">
        <v>221</v>
      </c>
      <c r="AB612" s="81" t="s">
        <v>222</v>
      </c>
      <c r="AC612" s="86" t="s">
        <v>234</v>
      </c>
    </row>
    <row r="613" spans="1:29" ht="30.75" customHeight="1" x14ac:dyDescent="0.3">
      <c r="A613" s="91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5">
        <v>5814665.3799999999</v>
      </c>
      <c r="H613" s="95">
        <v>5580787.5900000008</v>
      </c>
      <c r="I613" s="105">
        <v>3817352.8099999991</v>
      </c>
      <c r="J613" s="95">
        <v>2597844.54</v>
      </c>
      <c r="K613" s="88">
        <v>3596700.6200000006</v>
      </c>
      <c r="L613" s="90">
        <f>AC613</f>
        <v>3742050.69</v>
      </c>
      <c r="N613" s="126"/>
      <c r="O613" s="123"/>
      <c r="P613" s="91" t="s">
        <v>41</v>
      </c>
      <c r="Q613" s="76">
        <v>413107.66000000003</v>
      </c>
      <c r="R613" s="76">
        <v>359150.4</v>
      </c>
      <c r="S613" s="76">
        <v>355800.19</v>
      </c>
      <c r="T613" s="76">
        <v>391364.85000000003</v>
      </c>
      <c r="U613" s="76">
        <v>389792.3</v>
      </c>
      <c r="V613" s="76">
        <v>370271.29</v>
      </c>
      <c r="W613" s="76">
        <v>363572.3</v>
      </c>
      <c r="X613" s="76">
        <v>369401.37</v>
      </c>
      <c r="Y613" s="88">
        <v>362311.11</v>
      </c>
      <c r="Z613" s="88">
        <v>367279.22000000003</v>
      </c>
      <c r="AA613" s="88"/>
      <c r="AB613" s="88"/>
      <c r="AC613" s="74">
        <f>SUM(Q613:AB613 )</f>
        <v>3742050.69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3"/>
      <c r="J614" s="71"/>
      <c r="K614" s="71"/>
      <c r="N614" s="126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3"/>
      <c r="J615" s="71"/>
      <c r="K615" s="71"/>
      <c r="N615" s="126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3"/>
      <c r="J616" s="71"/>
      <c r="K616" s="71"/>
      <c r="N616" s="126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3"/>
      <c r="J617" s="71"/>
      <c r="K617" s="71"/>
      <c r="N617" s="126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3"/>
      <c r="J618" s="71"/>
      <c r="K618" s="71"/>
      <c r="N618" s="126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3"/>
      <c r="J619" s="71"/>
      <c r="K619" s="71"/>
      <c r="N619" s="126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3"/>
      <c r="J620" s="71"/>
      <c r="K620" s="71"/>
      <c r="N620" s="126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3"/>
      <c r="J621" s="71"/>
      <c r="K621" s="71"/>
      <c r="N621" s="126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3"/>
      <c r="J622" s="71"/>
      <c r="K622" s="71"/>
      <c r="N622" s="126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3"/>
      <c r="J623" s="71"/>
      <c r="K623" s="71"/>
      <c r="N623" s="126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3"/>
      <c r="J624" s="71"/>
      <c r="K624" s="71"/>
      <c r="N624" s="126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3"/>
      <c r="J625" s="71"/>
      <c r="K625" s="71"/>
      <c r="N625" s="126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3"/>
      <c r="J626" s="71"/>
      <c r="K626" s="71"/>
      <c r="N626" s="126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3"/>
      <c r="J627" s="71"/>
      <c r="K627" s="71"/>
      <c r="N627" s="126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3"/>
      <c r="J628" s="71"/>
      <c r="K628" s="71"/>
      <c r="N628" s="126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3"/>
      <c r="J629" s="71"/>
      <c r="K629" s="71"/>
      <c r="N629" s="126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0"/>
      <c r="N630" s="125"/>
    </row>
    <row r="631" spans="1:29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4">
        <v>2019</v>
      </c>
      <c r="I631" s="121">
        <v>2020</v>
      </c>
      <c r="J631" s="83">
        <v>2021</v>
      </c>
      <c r="K631" s="83">
        <v>2022</v>
      </c>
      <c r="L631" s="83">
        <v>2023</v>
      </c>
      <c r="N631" s="125"/>
      <c r="Q631" s="81" t="s">
        <v>210</v>
      </c>
      <c r="R631" s="81" t="s">
        <v>211</v>
      </c>
      <c r="S631" s="81" t="s">
        <v>212</v>
      </c>
      <c r="T631" s="81" t="s">
        <v>213</v>
      </c>
      <c r="U631" s="81" t="s">
        <v>214</v>
      </c>
      <c r="V631" s="81" t="s">
        <v>215</v>
      </c>
      <c r="W631" s="81" t="s">
        <v>216</v>
      </c>
      <c r="X631" s="81" t="s">
        <v>217</v>
      </c>
      <c r="Y631" s="81" t="s">
        <v>218</v>
      </c>
      <c r="Z631" s="81" t="s">
        <v>220</v>
      </c>
      <c r="AA631" s="81" t="s">
        <v>221</v>
      </c>
      <c r="AB631" s="81" t="s">
        <v>222</v>
      </c>
      <c r="AC631" s="86" t="s">
        <v>234</v>
      </c>
    </row>
    <row r="632" spans="1:29" ht="31.5" customHeight="1" x14ac:dyDescent="0.3">
      <c r="A632" s="91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5">
        <v>0</v>
      </c>
      <c r="H632" s="95">
        <v>3450.8800000000006</v>
      </c>
      <c r="I632" s="122">
        <v>0</v>
      </c>
      <c r="J632" s="95">
        <v>0</v>
      </c>
      <c r="K632" s="88">
        <v>0</v>
      </c>
      <c r="L632" s="90">
        <f>AC632</f>
        <v>0</v>
      </c>
      <c r="N632" s="125"/>
      <c r="O632" s="93"/>
      <c r="P632" s="91" t="s">
        <v>230</v>
      </c>
      <c r="Q632" s="76"/>
      <c r="R632" s="76"/>
      <c r="S632" s="76"/>
      <c r="T632" s="76"/>
      <c r="U632" s="76"/>
      <c r="V632" s="76"/>
      <c r="W632" s="76"/>
      <c r="X632" s="76"/>
      <c r="Y632" s="88"/>
      <c r="Z632" s="88"/>
      <c r="AA632" s="88"/>
      <c r="AB632" s="88"/>
      <c r="AC632" s="74">
        <f>SUM(Q632:AB632)</f>
        <v>0</v>
      </c>
    </row>
    <row r="633" spans="1:29" ht="17.25" customHeight="1" x14ac:dyDescent="0.3">
      <c r="I633" s="107"/>
      <c r="N633" s="125"/>
    </row>
    <row r="634" spans="1:29" ht="17.25" customHeight="1" x14ac:dyDescent="0.3">
      <c r="I634" s="107"/>
      <c r="N634" s="125"/>
    </row>
    <row r="635" spans="1:29" ht="17.25" customHeight="1" x14ac:dyDescent="0.3">
      <c r="I635" s="107"/>
      <c r="N635" s="125"/>
    </row>
    <row r="636" spans="1:29" ht="17.25" customHeight="1" x14ac:dyDescent="0.3">
      <c r="I636" s="107"/>
      <c r="N636" s="125"/>
    </row>
    <row r="637" spans="1:29" ht="17.25" customHeight="1" x14ac:dyDescent="0.3">
      <c r="I637" s="107"/>
      <c r="N637" s="125"/>
    </row>
    <row r="638" spans="1:29" ht="17.25" customHeight="1" x14ac:dyDescent="0.3">
      <c r="I638" s="107"/>
      <c r="N638" s="125"/>
    </row>
    <row r="639" spans="1:29" ht="17.25" customHeight="1" x14ac:dyDescent="0.3">
      <c r="I639" s="107"/>
      <c r="N639" s="125"/>
    </row>
    <row r="640" spans="1:29" ht="17.25" customHeight="1" x14ac:dyDescent="0.3">
      <c r="I640" s="107"/>
      <c r="N640" s="125"/>
    </row>
    <row r="641" spans="1:29" ht="17.25" customHeight="1" x14ac:dyDescent="0.3">
      <c r="I641" s="107"/>
      <c r="N641" s="125"/>
    </row>
    <row r="642" spans="1:29" ht="17.25" customHeight="1" x14ac:dyDescent="0.3">
      <c r="I642" s="107"/>
      <c r="N642" s="125"/>
    </row>
    <row r="643" spans="1:29" ht="17.25" customHeight="1" x14ac:dyDescent="0.3">
      <c r="I643" s="107"/>
      <c r="N643" s="125"/>
    </row>
    <row r="644" spans="1:29" ht="17.25" customHeight="1" x14ac:dyDescent="0.3">
      <c r="I644" s="107"/>
      <c r="N644" s="125"/>
    </row>
    <row r="645" spans="1:29" ht="17.25" customHeight="1" x14ac:dyDescent="0.3">
      <c r="I645" s="107"/>
      <c r="N645" s="125"/>
    </row>
    <row r="646" spans="1:29" ht="17.25" customHeight="1" x14ac:dyDescent="0.3">
      <c r="I646" s="107"/>
      <c r="N646" s="125"/>
    </row>
    <row r="647" spans="1:29" ht="17.25" customHeight="1" x14ac:dyDescent="0.3">
      <c r="I647" s="107"/>
      <c r="N647" s="125"/>
    </row>
    <row r="648" spans="1:29" ht="17.25" customHeight="1" x14ac:dyDescent="0.3">
      <c r="I648" s="107"/>
      <c r="N648" s="125"/>
    </row>
    <row r="649" spans="1:29" ht="17.25" customHeight="1" x14ac:dyDescent="0.3">
      <c r="I649" s="107"/>
      <c r="N649" s="125"/>
    </row>
    <row r="650" spans="1:29" ht="17.25" customHeight="1" x14ac:dyDescent="0.3">
      <c r="I650" s="107"/>
      <c r="N650" s="125"/>
    </row>
    <row r="651" spans="1:29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4">
        <v>2019</v>
      </c>
      <c r="I651" s="108">
        <v>2020</v>
      </c>
      <c r="J651" s="94">
        <v>2021</v>
      </c>
      <c r="K651" s="64">
        <v>2022</v>
      </c>
      <c r="L651" s="83">
        <v>2023</v>
      </c>
      <c r="N651" s="125"/>
      <c r="Q651" s="81" t="s">
        <v>210</v>
      </c>
      <c r="R651" s="81" t="s">
        <v>211</v>
      </c>
      <c r="S651" s="81" t="s">
        <v>212</v>
      </c>
      <c r="T651" s="81" t="s">
        <v>213</v>
      </c>
      <c r="U651" s="81" t="s">
        <v>214</v>
      </c>
      <c r="V651" s="81" t="s">
        <v>215</v>
      </c>
      <c r="W651" s="81" t="s">
        <v>216</v>
      </c>
      <c r="X651" s="81" t="s">
        <v>217</v>
      </c>
      <c r="Y651" s="81" t="s">
        <v>218</v>
      </c>
      <c r="Z651" s="81" t="s">
        <v>220</v>
      </c>
      <c r="AA651" s="81" t="s">
        <v>221</v>
      </c>
      <c r="AB651" s="81" t="s">
        <v>222</v>
      </c>
      <c r="AC651" s="86" t="s">
        <v>234</v>
      </c>
    </row>
    <row r="652" spans="1:29" ht="31.5" customHeight="1" x14ac:dyDescent="0.3">
      <c r="A652" s="91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5">
        <v>0</v>
      </c>
      <c r="H652" s="95">
        <v>141975.70000000004</v>
      </c>
      <c r="I652" s="105">
        <v>144822.79999999999</v>
      </c>
      <c r="J652" s="95">
        <v>113813.22</v>
      </c>
      <c r="K652" s="97">
        <v>105056.07</v>
      </c>
      <c r="L652" s="90">
        <f>AC652</f>
        <v>155789.85</v>
      </c>
      <c r="N652" s="125"/>
      <c r="O652" s="93"/>
      <c r="P652" s="91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133">
        <v>117034.81</v>
      </c>
      <c r="W652" s="76">
        <v>11387.48</v>
      </c>
      <c r="X652" s="76">
        <v>5628.78</v>
      </c>
      <c r="Y652" s="88">
        <v>5628.78</v>
      </c>
      <c r="Z652" s="88"/>
      <c r="AA652" s="88"/>
      <c r="AB652" s="88"/>
      <c r="AC652" s="74">
        <f>SUM(Q652:AB652)</f>
        <v>155789.85</v>
      </c>
    </row>
    <row r="653" spans="1:29" ht="17.25" customHeight="1" x14ac:dyDescent="0.3">
      <c r="I653" s="106"/>
      <c r="N653" s="125"/>
    </row>
    <row r="654" spans="1:29" ht="17.25" customHeight="1" x14ac:dyDescent="0.3">
      <c r="I654" s="109"/>
      <c r="N654" s="125"/>
    </row>
    <row r="655" spans="1:29" ht="17.25" customHeight="1" x14ac:dyDescent="0.3">
      <c r="I655" s="103"/>
      <c r="N655" s="125"/>
    </row>
    <row r="656" spans="1:29" ht="17.25" customHeight="1" x14ac:dyDescent="0.3">
      <c r="I656" s="103"/>
      <c r="N656" s="125"/>
    </row>
    <row r="657" spans="1:29" ht="17.25" customHeight="1" x14ac:dyDescent="0.3">
      <c r="I657" s="103"/>
      <c r="N657" s="125"/>
    </row>
    <row r="658" spans="1:29" ht="17.25" customHeight="1" x14ac:dyDescent="0.3">
      <c r="I658" s="103"/>
      <c r="N658" s="125"/>
    </row>
    <row r="659" spans="1:29" ht="17.25" customHeight="1" x14ac:dyDescent="0.3">
      <c r="I659" s="103"/>
      <c r="N659" s="125"/>
    </row>
    <row r="660" spans="1:29" ht="17.25" customHeight="1" x14ac:dyDescent="0.3">
      <c r="I660" s="103"/>
      <c r="N660" s="125"/>
    </row>
    <row r="661" spans="1:29" ht="17.25" customHeight="1" x14ac:dyDescent="0.3">
      <c r="I661" s="103"/>
      <c r="N661" s="125"/>
    </row>
    <row r="662" spans="1:29" ht="17.25" customHeight="1" x14ac:dyDescent="0.3">
      <c r="I662" s="103"/>
      <c r="N662" s="125"/>
    </row>
    <row r="663" spans="1:29" ht="17.25" customHeight="1" x14ac:dyDescent="0.3">
      <c r="I663" s="103"/>
      <c r="N663" s="125"/>
    </row>
    <row r="664" spans="1:29" ht="17.25" customHeight="1" x14ac:dyDescent="0.3">
      <c r="I664" s="103"/>
      <c r="N664" s="125"/>
    </row>
    <row r="665" spans="1:29" ht="17.25" customHeight="1" x14ac:dyDescent="0.3">
      <c r="I665" s="103"/>
      <c r="N665" s="125"/>
    </row>
    <row r="666" spans="1:29" ht="17.25" customHeight="1" x14ac:dyDescent="0.3">
      <c r="I666" s="103"/>
      <c r="N666" s="125"/>
    </row>
    <row r="667" spans="1:29" ht="17.25" customHeight="1" x14ac:dyDescent="0.3">
      <c r="I667" s="103"/>
      <c r="N667" s="125"/>
    </row>
    <row r="668" spans="1:29" ht="17.25" customHeight="1" x14ac:dyDescent="0.3">
      <c r="I668" s="103"/>
      <c r="N668" s="125"/>
    </row>
    <row r="669" spans="1:29" ht="17.25" customHeight="1" x14ac:dyDescent="0.3">
      <c r="I669" s="110"/>
      <c r="N669" s="125"/>
    </row>
    <row r="670" spans="1:29" ht="17.25" customHeight="1" x14ac:dyDescent="0.3">
      <c r="I670" s="111"/>
      <c r="N670" s="125"/>
    </row>
    <row r="671" spans="1:29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4">
        <v>2019</v>
      </c>
      <c r="I671" s="112">
        <v>2020</v>
      </c>
      <c r="J671" s="94">
        <v>2021</v>
      </c>
      <c r="K671" s="64">
        <v>2022</v>
      </c>
      <c r="L671" s="83">
        <v>2023</v>
      </c>
      <c r="N671" s="125"/>
      <c r="Q671" s="81" t="s">
        <v>210</v>
      </c>
      <c r="R671" s="81" t="s">
        <v>211</v>
      </c>
      <c r="S671" s="81" t="s">
        <v>212</v>
      </c>
      <c r="T671" s="81" t="s">
        <v>213</v>
      </c>
      <c r="U671" s="81" t="s">
        <v>214</v>
      </c>
      <c r="V671" s="81" t="s">
        <v>215</v>
      </c>
      <c r="W671" s="81" t="s">
        <v>216</v>
      </c>
      <c r="X671" s="81" t="s">
        <v>217</v>
      </c>
      <c r="Y671" s="81" t="s">
        <v>218</v>
      </c>
      <c r="Z671" s="81" t="s">
        <v>220</v>
      </c>
      <c r="AA671" s="81" t="s">
        <v>221</v>
      </c>
      <c r="AB671" s="81" t="s">
        <v>222</v>
      </c>
      <c r="AC671" s="86" t="s">
        <v>234</v>
      </c>
    </row>
    <row r="672" spans="1:29" ht="29.25" customHeight="1" x14ac:dyDescent="0.3">
      <c r="A672" s="113" t="s">
        <v>223</v>
      </c>
      <c r="B672" s="76">
        <v>3752773.55</v>
      </c>
      <c r="C672" s="76"/>
      <c r="D672" s="76"/>
      <c r="E672" s="76">
        <v>0</v>
      </c>
      <c r="F672" s="88">
        <v>5192798.7699999996</v>
      </c>
      <c r="G672" s="76">
        <v>2767121.07</v>
      </c>
      <c r="H672" s="95">
        <v>4589819.04</v>
      </c>
      <c r="I672" s="105">
        <v>16190911.680000002</v>
      </c>
      <c r="J672" s="95">
        <v>21683642.649999999</v>
      </c>
      <c r="K672" s="97">
        <v>22811854.770000003</v>
      </c>
      <c r="L672" s="90">
        <f>AC672</f>
        <v>18658158.43</v>
      </c>
      <c r="N672" s="126"/>
      <c r="O672" s="123"/>
      <c r="P672" s="91" t="s">
        <v>223</v>
      </c>
      <c r="Q672" s="76">
        <v>1951569.87</v>
      </c>
      <c r="R672" s="76">
        <v>1951569.87</v>
      </c>
      <c r="S672" s="76">
        <v>1952444.8</v>
      </c>
      <c r="T672" s="76">
        <v>1968679.69</v>
      </c>
      <c r="U672" s="76">
        <v>1923795.55</v>
      </c>
      <c r="V672" s="76">
        <v>1927025.7</v>
      </c>
      <c r="W672" s="76">
        <v>2308601.0100000002</v>
      </c>
      <c r="X672" s="76">
        <v>2323472.0699999998</v>
      </c>
      <c r="Y672" s="88">
        <v>2350999.87</v>
      </c>
      <c r="Z672" s="88"/>
      <c r="AA672" s="88"/>
      <c r="AB672" s="88"/>
      <c r="AC672" s="74">
        <f>SUM(Q672:AB672 )</f>
        <v>18658158.43</v>
      </c>
    </row>
    <row r="673" spans="9:14" x14ac:dyDescent="0.3">
      <c r="I673" s="103"/>
      <c r="N673" s="125"/>
    </row>
    <row r="674" spans="9:14" x14ac:dyDescent="0.3">
      <c r="I674" s="103"/>
      <c r="N674" s="125"/>
    </row>
    <row r="675" spans="9:14" x14ac:dyDescent="0.3">
      <c r="I675" s="103"/>
      <c r="N675" s="125"/>
    </row>
    <row r="676" spans="9:14" x14ac:dyDescent="0.3">
      <c r="I676" s="103"/>
      <c r="N676" s="125"/>
    </row>
    <row r="677" spans="9:14" x14ac:dyDescent="0.3">
      <c r="I677" s="103"/>
      <c r="N677" s="125"/>
    </row>
    <row r="678" spans="9:14" x14ac:dyDescent="0.3">
      <c r="I678" s="103"/>
      <c r="N678" s="125"/>
    </row>
    <row r="679" spans="9:14" x14ac:dyDescent="0.3">
      <c r="I679" s="103"/>
      <c r="N679" s="125"/>
    </row>
    <row r="680" spans="9:14" x14ac:dyDescent="0.3">
      <c r="I680" s="103"/>
      <c r="N680" s="125"/>
    </row>
    <row r="681" spans="9:14" x14ac:dyDescent="0.3">
      <c r="I681" s="103"/>
      <c r="N681" s="125"/>
    </row>
    <row r="682" spans="9:14" x14ac:dyDescent="0.3">
      <c r="I682" s="103"/>
      <c r="N682" s="125"/>
    </row>
    <row r="683" spans="9:14" x14ac:dyDescent="0.3">
      <c r="I683" s="103"/>
      <c r="N683" s="125"/>
    </row>
    <row r="684" spans="9:14" x14ac:dyDescent="0.3">
      <c r="I684" s="103"/>
      <c r="N684" s="125"/>
    </row>
    <row r="685" spans="9:14" x14ac:dyDescent="0.3">
      <c r="I685" s="103"/>
      <c r="N685" s="125"/>
    </row>
    <row r="686" spans="9:14" x14ac:dyDescent="0.3">
      <c r="I686" s="103"/>
      <c r="N686" s="125"/>
    </row>
    <row r="687" spans="9:14" x14ac:dyDescent="0.3">
      <c r="I687" s="103"/>
      <c r="N687" s="125"/>
    </row>
    <row r="688" spans="9:14" x14ac:dyDescent="0.3">
      <c r="I688" s="103"/>
      <c r="N688" s="125"/>
    </row>
    <row r="689" spans="1:29" x14ac:dyDescent="0.3">
      <c r="I689" s="110"/>
      <c r="N689" s="125"/>
    </row>
    <row r="690" spans="1:29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4">
        <v>2019</v>
      </c>
      <c r="I690" s="114">
        <v>2020</v>
      </c>
      <c r="J690" s="94">
        <v>2021</v>
      </c>
      <c r="K690" s="66">
        <v>2022</v>
      </c>
      <c r="L690" s="83">
        <v>2023</v>
      </c>
      <c r="N690" s="125"/>
      <c r="Q690" s="81" t="s">
        <v>210</v>
      </c>
      <c r="R690" s="81" t="s">
        <v>211</v>
      </c>
      <c r="S690" s="81" t="s">
        <v>212</v>
      </c>
      <c r="T690" s="81" t="s">
        <v>213</v>
      </c>
      <c r="U690" s="81" t="s">
        <v>214</v>
      </c>
      <c r="V690" s="81" t="s">
        <v>215</v>
      </c>
      <c r="W690" s="81" t="s">
        <v>216</v>
      </c>
      <c r="X690" s="81" t="s">
        <v>217</v>
      </c>
      <c r="Y690" s="81" t="s">
        <v>218</v>
      </c>
      <c r="Z690" s="81" t="s">
        <v>220</v>
      </c>
      <c r="AA690" s="81" t="s">
        <v>221</v>
      </c>
      <c r="AB690" s="81" t="s">
        <v>222</v>
      </c>
      <c r="AC690" s="86" t="s">
        <v>234</v>
      </c>
    </row>
    <row r="691" spans="1:29" ht="30.75" customHeight="1" x14ac:dyDescent="0.3">
      <c r="A691" s="115" t="s">
        <v>228</v>
      </c>
      <c r="B691" s="76"/>
      <c r="C691" s="76"/>
      <c r="D691" s="76"/>
      <c r="E691" s="76"/>
      <c r="F691" s="88"/>
      <c r="G691" s="95">
        <v>753595.45</v>
      </c>
      <c r="H691" s="95">
        <v>14217180.02</v>
      </c>
      <c r="I691" s="105">
        <v>16812912.580000002</v>
      </c>
      <c r="J691" s="95">
        <v>1493432.4200000002</v>
      </c>
      <c r="K691" s="97">
        <v>0</v>
      </c>
      <c r="L691" s="90">
        <f>AC691</f>
        <v>71685084.49000001</v>
      </c>
      <c r="N691" s="126"/>
      <c r="O691" s="72"/>
      <c r="P691" s="87" t="s">
        <v>229</v>
      </c>
      <c r="Q691" s="76">
        <v>1975292</v>
      </c>
      <c r="R691" s="76">
        <v>1173053.53</v>
      </c>
      <c r="S691" s="76"/>
      <c r="T691" s="76"/>
      <c r="U691" s="76">
        <v>4750880</v>
      </c>
      <c r="V691" s="76">
        <v>51717345.289999999</v>
      </c>
      <c r="W691" s="76">
        <v>7193660.9900000002</v>
      </c>
      <c r="X691" s="76">
        <v>4874852.68</v>
      </c>
      <c r="Y691" s="88"/>
      <c r="Z691" s="88"/>
      <c r="AA691" s="88"/>
      <c r="AB691" s="88"/>
      <c r="AC691" s="74">
        <f>SUM(Q691:AB691 )</f>
        <v>71685084.49000001</v>
      </c>
    </row>
    <row r="692" spans="1:29" x14ac:dyDescent="0.3">
      <c r="I692" s="103"/>
      <c r="N692" s="125"/>
    </row>
    <row r="693" spans="1:29" x14ac:dyDescent="0.3">
      <c r="I693" s="103"/>
      <c r="N693" s="125"/>
    </row>
    <row r="694" spans="1:29" x14ac:dyDescent="0.3">
      <c r="I694" s="103"/>
      <c r="N694" s="125"/>
    </row>
    <row r="695" spans="1:29" x14ac:dyDescent="0.3">
      <c r="I695" s="103"/>
      <c r="N695" s="125"/>
    </row>
    <row r="696" spans="1:29" x14ac:dyDescent="0.3">
      <c r="I696" s="103"/>
      <c r="N696" s="125"/>
    </row>
    <row r="697" spans="1:29" x14ac:dyDescent="0.3">
      <c r="I697" s="103"/>
      <c r="N697" s="125"/>
    </row>
    <row r="698" spans="1:29" x14ac:dyDescent="0.3">
      <c r="I698" s="103"/>
      <c r="N698" s="125"/>
    </row>
    <row r="699" spans="1:29" x14ac:dyDescent="0.3">
      <c r="I699" s="103"/>
      <c r="N699" s="125"/>
    </row>
    <row r="700" spans="1:29" x14ac:dyDescent="0.3">
      <c r="I700" s="103"/>
      <c r="N700" s="125"/>
    </row>
    <row r="701" spans="1:29" x14ac:dyDescent="0.3">
      <c r="I701" s="103"/>
      <c r="N701" s="125"/>
    </row>
    <row r="702" spans="1:29" x14ac:dyDescent="0.3">
      <c r="I702" s="103"/>
      <c r="N702" s="125"/>
    </row>
    <row r="703" spans="1:29" x14ac:dyDescent="0.3">
      <c r="I703" s="103"/>
      <c r="N703" s="125"/>
    </row>
    <row r="704" spans="1:29" x14ac:dyDescent="0.3">
      <c r="I704" s="103"/>
      <c r="N704" s="125"/>
    </row>
    <row r="705" spans="1:29" x14ac:dyDescent="0.3">
      <c r="I705" s="103"/>
      <c r="N705" s="125"/>
    </row>
    <row r="706" spans="1:29" x14ac:dyDescent="0.3">
      <c r="I706" s="103"/>
      <c r="N706" s="125"/>
    </row>
    <row r="707" spans="1:29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4">
        <v>2019</v>
      </c>
      <c r="I707" s="64">
        <v>2020</v>
      </c>
      <c r="J707" s="94">
        <v>2021</v>
      </c>
      <c r="K707" s="64">
        <v>2022</v>
      </c>
      <c r="L707" s="83">
        <v>2023</v>
      </c>
      <c r="N707" s="125"/>
      <c r="Q707" s="81" t="s">
        <v>210</v>
      </c>
      <c r="R707" s="81" t="s">
        <v>211</v>
      </c>
      <c r="S707" s="81" t="s">
        <v>212</v>
      </c>
      <c r="T707" s="81" t="s">
        <v>213</v>
      </c>
      <c r="U707" s="81" t="s">
        <v>214</v>
      </c>
      <c r="V707" s="81" t="s">
        <v>215</v>
      </c>
      <c r="W707" s="81" t="s">
        <v>216</v>
      </c>
      <c r="X707" s="81" t="s">
        <v>217</v>
      </c>
      <c r="Y707" s="81" t="s">
        <v>218</v>
      </c>
      <c r="Z707" s="81" t="s">
        <v>220</v>
      </c>
      <c r="AA707" s="81" t="s">
        <v>221</v>
      </c>
      <c r="AB707" s="81" t="s">
        <v>222</v>
      </c>
      <c r="AC707" s="86" t="s">
        <v>234</v>
      </c>
    </row>
    <row r="708" spans="1:29" ht="30.75" customHeight="1" x14ac:dyDescent="0.3">
      <c r="A708" s="115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8">
        <v>352770330.45999998</v>
      </c>
      <c r="G708" s="95">
        <v>291770966.22000003</v>
      </c>
      <c r="H708" s="95">
        <v>164496936.22</v>
      </c>
      <c r="I708" s="116">
        <v>194071575.65000001</v>
      </c>
      <c r="J708" s="95">
        <v>84453828.719999999</v>
      </c>
      <c r="K708" s="97">
        <v>185616673.53</v>
      </c>
      <c r="L708" s="90">
        <f>AC708</f>
        <v>61314718.279999994</v>
      </c>
      <c r="N708" s="126"/>
      <c r="O708" s="123"/>
      <c r="P708" s="91" t="s">
        <v>224</v>
      </c>
      <c r="Q708" s="76"/>
      <c r="R708" s="76"/>
      <c r="S708" s="76"/>
      <c r="T708" s="76">
        <v>16734305.970000001</v>
      </c>
      <c r="U708" s="76"/>
      <c r="V708" s="76">
        <v>27371807.219999999</v>
      </c>
      <c r="W708" s="76">
        <v>7619944.8600000003</v>
      </c>
      <c r="X708" s="76">
        <v>9752512.9299999997</v>
      </c>
      <c r="Y708" s="88">
        <v>-163852.70000000001</v>
      </c>
      <c r="Z708" s="88"/>
      <c r="AA708" s="88"/>
      <c r="AB708" s="88"/>
      <c r="AC708" s="74">
        <f>SUM( Q708:AB708)</f>
        <v>61314718.279999994</v>
      </c>
    </row>
    <row r="709" spans="1:29" x14ac:dyDescent="0.3">
      <c r="I709" s="109"/>
      <c r="N709" s="125"/>
    </row>
    <row r="710" spans="1:29" x14ac:dyDescent="0.3">
      <c r="I710" s="103"/>
      <c r="N710" s="125"/>
    </row>
    <row r="711" spans="1:29" x14ac:dyDescent="0.3">
      <c r="I711" s="103"/>
      <c r="N711" s="125"/>
    </row>
    <row r="712" spans="1:29" x14ac:dyDescent="0.3">
      <c r="I712" s="103"/>
      <c r="N712" s="125"/>
    </row>
    <row r="713" spans="1:29" x14ac:dyDescent="0.3">
      <c r="I713" s="103"/>
      <c r="N713" s="125"/>
    </row>
    <row r="714" spans="1:29" x14ac:dyDescent="0.3">
      <c r="I714" s="103"/>
      <c r="N714" s="125"/>
    </row>
    <row r="715" spans="1:29" x14ac:dyDescent="0.3">
      <c r="I715" s="103"/>
      <c r="N715" s="125"/>
    </row>
    <row r="716" spans="1:29" x14ac:dyDescent="0.3">
      <c r="I716" s="103"/>
      <c r="N716" s="125"/>
    </row>
    <row r="717" spans="1:29" x14ac:dyDescent="0.3">
      <c r="I717" s="103"/>
      <c r="N717" s="125"/>
    </row>
    <row r="718" spans="1:29" x14ac:dyDescent="0.3">
      <c r="I718" s="103"/>
      <c r="N718" s="125"/>
    </row>
    <row r="719" spans="1:29" x14ac:dyDescent="0.3">
      <c r="I719" s="103"/>
      <c r="N719" s="125"/>
    </row>
    <row r="720" spans="1:29" x14ac:dyDescent="0.3">
      <c r="I720" s="103"/>
      <c r="N720" s="125"/>
    </row>
    <row r="721" spans="1:29" x14ac:dyDescent="0.3">
      <c r="I721" s="103"/>
      <c r="N721" s="125"/>
    </row>
    <row r="722" spans="1:29" x14ac:dyDescent="0.3">
      <c r="I722" s="103"/>
      <c r="N722" s="125"/>
    </row>
    <row r="723" spans="1:29" x14ac:dyDescent="0.3">
      <c r="I723" s="103"/>
      <c r="N723" s="125"/>
    </row>
    <row r="724" spans="1:29" x14ac:dyDescent="0.3">
      <c r="I724" s="103"/>
      <c r="N724" s="125"/>
    </row>
    <row r="725" spans="1:29" x14ac:dyDescent="0.3">
      <c r="I725" s="110"/>
      <c r="N725" s="125"/>
    </row>
    <row r="726" spans="1:29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4">
        <v>2019</v>
      </c>
      <c r="I726" s="64">
        <v>2020</v>
      </c>
      <c r="J726" s="94">
        <v>2021</v>
      </c>
      <c r="K726" s="64">
        <v>2022</v>
      </c>
      <c r="L726" s="83">
        <v>2023</v>
      </c>
      <c r="N726" s="125"/>
      <c r="O726" s="85"/>
      <c r="P726" s="117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6" t="s">
        <v>234</v>
      </c>
    </row>
    <row r="727" spans="1:29" ht="30.75" x14ac:dyDescent="0.3">
      <c r="A727" s="115" t="s">
        <v>235</v>
      </c>
      <c r="B727" s="76"/>
      <c r="C727" s="76"/>
      <c r="D727" s="76"/>
      <c r="E727" s="76"/>
      <c r="F727" s="88"/>
      <c r="G727" s="95"/>
      <c r="H727" s="95"/>
      <c r="I727" s="105"/>
      <c r="J727" s="95">
        <v>2493152.52</v>
      </c>
      <c r="K727" s="97">
        <v>4153139.5700000003</v>
      </c>
      <c r="L727" s="90">
        <f>AC727</f>
        <v>65948.81</v>
      </c>
      <c r="N727" s="125"/>
      <c r="O727" s="85"/>
      <c r="P727" s="87" t="s">
        <v>233</v>
      </c>
      <c r="Q727" s="97"/>
      <c r="R727" s="97">
        <v>14546.4</v>
      </c>
      <c r="S727" s="97">
        <v>14655</v>
      </c>
      <c r="T727" s="97"/>
      <c r="U727" s="97">
        <v>9965.33</v>
      </c>
      <c r="V727" s="97">
        <v>4204.54</v>
      </c>
      <c r="W727" s="97"/>
      <c r="X727" s="97">
        <v>15645.74</v>
      </c>
      <c r="Y727" s="97">
        <v>933.80000000000007</v>
      </c>
      <c r="Z727" s="97">
        <v>5998</v>
      </c>
      <c r="AA727" s="97"/>
      <c r="AB727" s="69"/>
      <c r="AC727" s="74">
        <f>SUM(Q727:AB727 )</f>
        <v>65948.81</v>
      </c>
    </row>
    <row r="728" spans="1:29" x14ac:dyDescent="0.3">
      <c r="I728" s="103"/>
      <c r="N728" s="125"/>
    </row>
    <row r="729" spans="1:29" x14ac:dyDescent="0.3">
      <c r="I729" s="103"/>
      <c r="N729" s="125"/>
    </row>
    <row r="730" spans="1:29" x14ac:dyDescent="0.3">
      <c r="I730" s="103"/>
      <c r="N730" s="125"/>
    </row>
    <row r="731" spans="1:29" x14ac:dyDescent="0.3">
      <c r="I731" s="103"/>
      <c r="N731" s="125"/>
    </row>
    <row r="732" spans="1:29" x14ac:dyDescent="0.3">
      <c r="I732" s="103"/>
      <c r="N732" s="125"/>
    </row>
    <row r="733" spans="1:29" x14ac:dyDescent="0.3">
      <c r="I733" s="103"/>
      <c r="N733" s="125"/>
    </row>
    <row r="734" spans="1:29" x14ac:dyDescent="0.3">
      <c r="I734" s="103"/>
      <c r="N734" s="125"/>
    </row>
    <row r="735" spans="1:29" x14ac:dyDescent="0.3">
      <c r="I735" s="103"/>
      <c r="N735" s="125"/>
    </row>
    <row r="736" spans="1:29" x14ac:dyDescent="0.3">
      <c r="I736" s="103"/>
      <c r="N736" s="125"/>
    </row>
    <row r="737" spans="1:29" x14ac:dyDescent="0.3">
      <c r="I737" s="103"/>
      <c r="N737" s="125"/>
    </row>
    <row r="738" spans="1:29" x14ac:dyDescent="0.3">
      <c r="I738" s="103"/>
      <c r="N738" s="125"/>
    </row>
    <row r="739" spans="1:29" x14ac:dyDescent="0.3">
      <c r="I739" s="103"/>
      <c r="N739" s="125"/>
    </row>
    <row r="740" spans="1:29" x14ac:dyDescent="0.3">
      <c r="I740" s="103"/>
      <c r="N740" s="125"/>
    </row>
    <row r="741" spans="1:29" x14ac:dyDescent="0.3">
      <c r="I741" s="103"/>
      <c r="N741" s="125"/>
    </row>
    <row r="742" spans="1:29" x14ac:dyDescent="0.3">
      <c r="I742" s="103"/>
      <c r="N742" s="125"/>
    </row>
    <row r="743" spans="1:29" x14ac:dyDescent="0.3">
      <c r="I743" s="103"/>
      <c r="N743" s="125"/>
    </row>
    <row r="744" spans="1:29" x14ac:dyDescent="0.3">
      <c r="I744" s="110"/>
      <c r="N744" s="125"/>
    </row>
    <row r="745" spans="1:29" x14ac:dyDescent="0.3">
      <c r="I745" s="111"/>
      <c r="N745" s="125"/>
    </row>
    <row r="746" spans="1:29" x14ac:dyDescent="0.3">
      <c r="I746" s="103"/>
      <c r="N746" s="125"/>
    </row>
    <row r="747" spans="1:29" x14ac:dyDescent="0.3">
      <c r="I747" s="103"/>
      <c r="N747" s="125"/>
    </row>
    <row r="748" spans="1:29" x14ac:dyDescent="0.3">
      <c r="I748" s="103"/>
      <c r="N748" s="125"/>
    </row>
    <row r="749" spans="1:29" x14ac:dyDescent="0.3">
      <c r="N749" s="125"/>
    </row>
    <row r="750" spans="1:29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4">
        <v>2019</v>
      </c>
      <c r="I750" s="64">
        <v>2020</v>
      </c>
      <c r="J750" s="94">
        <v>2021</v>
      </c>
      <c r="K750" s="64">
        <v>2022</v>
      </c>
      <c r="L750" s="83">
        <v>2023</v>
      </c>
      <c r="N750" s="125"/>
      <c r="Q750" s="81" t="s">
        <v>210</v>
      </c>
      <c r="R750" s="81" t="s">
        <v>211</v>
      </c>
      <c r="S750" s="81" t="s">
        <v>212</v>
      </c>
      <c r="T750" s="81" t="s">
        <v>213</v>
      </c>
      <c r="U750" s="81" t="s">
        <v>214</v>
      </c>
      <c r="V750" s="81" t="s">
        <v>215</v>
      </c>
      <c r="W750" s="81" t="s">
        <v>216</v>
      </c>
      <c r="X750" s="81" t="s">
        <v>217</v>
      </c>
      <c r="Y750" s="81" t="s">
        <v>218</v>
      </c>
      <c r="Z750" s="81" t="s">
        <v>220</v>
      </c>
      <c r="AA750" s="81" t="s">
        <v>221</v>
      </c>
      <c r="AB750" s="81" t="s">
        <v>222</v>
      </c>
      <c r="AC750" s="86" t="s">
        <v>234</v>
      </c>
    </row>
    <row r="751" spans="1:29" ht="30.75" customHeight="1" x14ac:dyDescent="0.3">
      <c r="A751" s="115" t="s">
        <v>236</v>
      </c>
      <c r="B751" s="76"/>
      <c r="C751" s="76"/>
      <c r="D751" s="76"/>
      <c r="E751" s="76"/>
      <c r="F751" s="88"/>
      <c r="G751" s="95"/>
      <c r="H751" s="95"/>
      <c r="I751" s="105"/>
      <c r="J751" s="95">
        <v>11827231.089999996</v>
      </c>
      <c r="K751" s="97">
        <v>0</v>
      </c>
      <c r="L751" s="90">
        <f>AC751</f>
        <v>0</v>
      </c>
      <c r="N751" s="125"/>
      <c r="O751" s="93"/>
      <c r="P751" s="91" t="s">
        <v>219</v>
      </c>
      <c r="Q751" s="76"/>
      <c r="R751" s="76"/>
      <c r="S751" s="76"/>
      <c r="T751" s="76"/>
      <c r="U751" s="76"/>
      <c r="V751" s="76"/>
      <c r="W751" s="76"/>
      <c r="X751" s="76"/>
      <c r="Y751" s="88"/>
      <c r="Z751" s="88"/>
      <c r="AA751" s="88"/>
      <c r="AB751" s="88"/>
      <c r="AC751" s="74">
        <f>SUM(Q751:AB751)</f>
        <v>0</v>
      </c>
    </row>
    <row r="752" spans="1:29" x14ac:dyDescent="0.3">
      <c r="I752" s="103"/>
      <c r="N752" s="125"/>
    </row>
    <row r="753" spans="2:29" x14ac:dyDescent="0.3">
      <c r="I753" s="103"/>
      <c r="N753" s="125"/>
    </row>
    <row r="754" spans="2:29" x14ac:dyDescent="0.3">
      <c r="I754" s="103"/>
      <c r="N754" s="125"/>
    </row>
    <row r="755" spans="2:29" x14ac:dyDescent="0.3">
      <c r="I755" s="103"/>
      <c r="N755" s="125"/>
    </row>
    <row r="756" spans="2:29" x14ac:dyDescent="0.3">
      <c r="I756" s="103"/>
      <c r="N756" s="125"/>
    </row>
    <row r="757" spans="2:29" x14ac:dyDescent="0.3">
      <c r="I757" s="103"/>
      <c r="N757" s="125"/>
    </row>
    <row r="758" spans="2:29" x14ac:dyDescent="0.3">
      <c r="I758" s="103"/>
      <c r="N758" s="125"/>
    </row>
    <row r="759" spans="2:29" x14ac:dyDescent="0.3">
      <c r="I759" s="103"/>
      <c r="N759" s="125"/>
    </row>
    <row r="760" spans="2:29" x14ac:dyDescent="0.3">
      <c r="I760" s="103"/>
      <c r="N760" s="125"/>
    </row>
    <row r="761" spans="2:29" x14ac:dyDescent="0.3">
      <c r="I761" s="103"/>
      <c r="N761" s="125"/>
    </row>
    <row r="762" spans="2:29" x14ac:dyDescent="0.3">
      <c r="I762" s="103"/>
      <c r="N762" s="125"/>
    </row>
    <row r="763" spans="2:29" x14ac:dyDescent="0.3">
      <c r="I763" s="103"/>
      <c r="N763" s="125"/>
    </row>
    <row r="764" spans="2:29" x14ac:dyDescent="0.3">
      <c r="I764" s="103"/>
      <c r="N764" s="125"/>
    </row>
    <row r="765" spans="2:29" x14ac:dyDescent="0.3">
      <c r="I765" s="103"/>
      <c r="N765" s="125"/>
    </row>
    <row r="766" spans="2:29" x14ac:dyDescent="0.3">
      <c r="I766" s="103"/>
      <c r="N766" s="125"/>
    </row>
    <row r="767" spans="2:29" x14ac:dyDescent="0.3">
      <c r="I767" s="103"/>
      <c r="N767" s="125"/>
    </row>
    <row r="768" spans="2:29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N768" s="125"/>
      <c r="Q768" s="83" t="s">
        <v>210</v>
      </c>
      <c r="R768" s="83" t="s">
        <v>211</v>
      </c>
      <c r="S768" s="83" t="s">
        <v>212</v>
      </c>
      <c r="T768" s="83" t="s">
        <v>213</v>
      </c>
      <c r="U768" s="83" t="s">
        <v>214</v>
      </c>
      <c r="V768" s="83" t="s">
        <v>215</v>
      </c>
      <c r="W768" s="83" t="s">
        <v>216</v>
      </c>
      <c r="X768" s="83" t="s">
        <v>217</v>
      </c>
      <c r="Y768" s="83" t="s">
        <v>218</v>
      </c>
      <c r="Z768" s="83" t="s">
        <v>220</v>
      </c>
      <c r="AA768" s="83" t="s">
        <v>221</v>
      </c>
      <c r="AB768" s="83" t="s">
        <v>222</v>
      </c>
      <c r="AC768" s="86" t="s">
        <v>234</v>
      </c>
    </row>
    <row r="769" spans="1:32" ht="39.75" customHeight="1" x14ac:dyDescent="0.3">
      <c r="A769" s="118" t="s">
        <v>225</v>
      </c>
      <c r="B769" s="97">
        <v>1184996739.9700007</v>
      </c>
      <c r="C769" s="97">
        <v>1127633894.8800004</v>
      </c>
      <c r="D769" s="97">
        <v>1245635038.9699998</v>
      </c>
      <c r="E769" s="97">
        <v>1416607309.0800006</v>
      </c>
      <c r="F769" s="97">
        <v>1525927207.7800002</v>
      </c>
      <c r="G769" s="97">
        <v>1542010297.4199998</v>
      </c>
      <c r="H769" s="97">
        <v>1585812368.54</v>
      </c>
      <c r="I769" s="109">
        <v>1634462503.21</v>
      </c>
      <c r="J769" s="97">
        <v>1633782197.2400002</v>
      </c>
      <c r="K769" s="97">
        <v>1977846115.8640001</v>
      </c>
      <c r="L769" s="90">
        <f>AC769</f>
        <v>1687923950.7200003</v>
      </c>
      <c r="N769" s="128"/>
      <c r="O769" s="119"/>
      <c r="P769" s="97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181129721.36999997</v>
      </c>
      <c r="U769" s="76">
        <f t="shared" si="0"/>
        <v>169697965.60000005</v>
      </c>
      <c r="V769" s="76">
        <f t="shared" si="0"/>
        <v>230474749.57999998</v>
      </c>
      <c r="W769" s="76">
        <f t="shared" si="0"/>
        <v>192971598.33000007</v>
      </c>
      <c r="X769" s="76">
        <f t="shared" si="0"/>
        <v>187259037.65000007</v>
      </c>
      <c r="Y769" s="76">
        <f t="shared" si="0"/>
        <v>98043219.569999993</v>
      </c>
      <c r="Z769" s="76">
        <f t="shared" si="0"/>
        <v>146792269.12</v>
      </c>
      <c r="AA769" s="76">
        <f t="shared" si="0"/>
        <v>0</v>
      </c>
      <c r="AB769" s="76">
        <f t="shared" si="0"/>
        <v>0</v>
      </c>
      <c r="AC769" s="74">
        <f>SUM(Q769:AB769 )</f>
        <v>1687923950.7200003</v>
      </c>
      <c r="AF769" s="131">
        <v>149622185.71000004</v>
      </c>
    </row>
    <row r="770" spans="1:32" x14ac:dyDescent="0.3">
      <c r="I770" s="103"/>
      <c r="N770" s="125"/>
      <c r="AF770">
        <v>148832568.03</v>
      </c>
    </row>
    <row r="771" spans="1:32" x14ac:dyDescent="0.3">
      <c r="I771" s="103"/>
      <c r="N771" s="125"/>
      <c r="AF771" s="131">
        <f>AF769-AF770</f>
        <v>789617.68000003695</v>
      </c>
    </row>
    <row r="772" spans="1:32" x14ac:dyDescent="0.3">
      <c r="I772" s="103"/>
      <c r="N772" s="125"/>
      <c r="AC772" s="75"/>
    </row>
    <row r="773" spans="1:32" x14ac:dyDescent="0.3">
      <c r="I773" s="103"/>
      <c r="N773" s="125"/>
      <c r="AC773" s="75"/>
    </row>
    <row r="774" spans="1:32" x14ac:dyDescent="0.3">
      <c r="I774" s="103"/>
      <c r="N774" s="125"/>
      <c r="AC774" s="75"/>
    </row>
    <row r="775" spans="1:32" x14ac:dyDescent="0.3">
      <c r="I775" s="103"/>
      <c r="N775" s="125"/>
      <c r="AC775" s="75"/>
    </row>
    <row r="776" spans="1:32" x14ac:dyDescent="0.3">
      <c r="I776" s="103"/>
      <c r="N776" s="125"/>
      <c r="AC776" s="75"/>
    </row>
    <row r="777" spans="1:32" x14ac:dyDescent="0.3">
      <c r="I777" s="103"/>
      <c r="N777" s="125"/>
      <c r="AC777" s="75"/>
    </row>
    <row r="778" spans="1:32" x14ac:dyDescent="0.3">
      <c r="I778" s="103"/>
      <c r="N778" s="125"/>
    </row>
    <row r="779" spans="1:32" x14ac:dyDescent="0.3">
      <c r="I779" s="103"/>
      <c r="N779" s="125"/>
    </row>
    <row r="780" spans="1:32" x14ac:dyDescent="0.3">
      <c r="I780" s="103"/>
      <c r="N780" s="125"/>
    </row>
    <row r="781" spans="1:32" x14ac:dyDescent="0.3">
      <c r="I781" s="103"/>
      <c r="N781" s="125"/>
    </row>
    <row r="782" spans="1:32" x14ac:dyDescent="0.3">
      <c r="I782" s="103"/>
      <c r="N782" s="125"/>
    </row>
    <row r="783" spans="1:32" x14ac:dyDescent="0.3">
      <c r="I783" s="103"/>
      <c r="N783" s="125"/>
    </row>
    <row r="784" spans="1:32" x14ac:dyDescent="0.3">
      <c r="I784" s="103"/>
      <c r="N784" s="125"/>
    </row>
    <row r="785" spans="6:29" x14ac:dyDescent="0.3">
      <c r="I785" s="103"/>
      <c r="N785" s="125"/>
    </row>
    <row r="786" spans="6:29" x14ac:dyDescent="0.3">
      <c r="I786" s="120"/>
      <c r="N786" s="125"/>
      <c r="AC786" s="75"/>
    </row>
    <row r="787" spans="6:29" x14ac:dyDescent="0.3">
      <c r="F787" s="92"/>
      <c r="G787" s="92"/>
      <c r="H787" s="92"/>
      <c r="I787" s="105"/>
      <c r="J787" s="92"/>
      <c r="K787" s="92"/>
      <c r="N787" s="129"/>
      <c r="O787" s="92"/>
      <c r="P787" s="92"/>
      <c r="Q787" s="92"/>
      <c r="R787" s="92"/>
      <c r="S787" s="92"/>
      <c r="T787" s="92"/>
      <c r="U787" s="92"/>
      <c r="V787" s="92"/>
      <c r="W787" s="92"/>
      <c r="AC787" s="75"/>
    </row>
    <row r="788" spans="6:29" x14ac:dyDescent="0.3">
      <c r="F788" s="70"/>
      <c r="G788" s="70"/>
      <c r="H788" s="70"/>
      <c r="I788" s="103"/>
      <c r="J788" s="70"/>
      <c r="K788" s="70"/>
      <c r="N788" s="126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3"/>
      <c r="N789" s="125"/>
      <c r="AC789" s="75"/>
    </row>
    <row r="790" spans="6:29" x14ac:dyDescent="0.3">
      <c r="I790" s="103"/>
      <c r="N790" s="125"/>
    </row>
    <row r="791" spans="6:29" x14ac:dyDescent="0.3">
      <c r="I791" s="103"/>
      <c r="N791" s="125"/>
    </row>
    <row r="792" spans="6:29" x14ac:dyDescent="0.3">
      <c r="I792" s="103"/>
      <c r="N792" s="125"/>
    </row>
    <row r="793" spans="6:29" x14ac:dyDescent="0.3">
      <c r="I793" s="103"/>
      <c r="N793" s="125"/>
    </row>
    <row r="794" spans="6:29" x14ac:dyDescent="0.3">
      <c r="I794" s="103"/>
      <c r="N794" s="125"/>
    </row>
    <row r="795" spans="6:29" x14ac:dyDescent="0.3">
      <c r="I795" s="103"/>
      <c r="N795" s="125"/>
    </row>
    <row r="796" spans="6:29" x14ac:dyDescent="0.3">
      <c r="I796" s="103"/>
      <c r="N796" s="125"/>
    </row>
    <row r="797" spans="6:29" x14ac:dyDescent="0.3">
      <c r="I797" s="103"/>
    </row>
    <row r="798" spans="6:29" x14ac:dyDescent="0.3">
      <c r="I798" s="103"/>
    </row>
    <row r="799" spans="6:29" x14ac:dyDescent="0.3">
      <c r="I799" s="103"/>
    </row>
    <row r="800" spans="6:29" x14ac:dyDescent="0.3">
      <c r="I800" s="103"/>
    </row>
    <row r="801" spans="9:9" x14ac:dyDescent="0.3">
      <c r="I801" s="103"/>
    </row>
    <row r="802" spans="9:9" x14ac:dyDescent="0.3">
      <c r="I802" s="103"/>
    </row>
    <row r="803" spans="9:9" x14ac:dyDescent="0.3">
      <c r="I803" s="103"/>
    </row>
    <row r="804" spans="9:9" x14ac:dyDescent="0.3">
      <c r="I804" s="103"/>
    </row>
    <row r="805" spans="9:9" x14ac:dyDescent="0.3">
      <c r="I805" s="110"/>
    </row>
    <row r="806" spans="9:9" x14ac:dyDescent="0.3">
      <c r="I806" s="111"/>
    </row>
    <row r="807" spans="9:9" x14ac:dyDescent="0.3">
      <c r="I807" s="103"/>
    </row>
    <row r="808" spans="9:9" x14ac:dyDescent="0.3">
      <c r="I808" s="103"/>
    </row>
    <row r="809" spans="9:9" x14ac:dyDescent="0.3">
      <c r="I809" s="103"/>
    </row>
    <row r="810" spans="9:9" x14ac:dyDescent="0.3">
      <c r="I810" s="103"/>
    </row>
    <row r="811" spans="9:9" x14ac:dyDescent="0.3">
      <c r="I811" s="103"/>
    </row>
    <row r="812" spans="9:9" x14ac:dyDescent="0.3">
      <c r="I812" s="103"/>
    </row>
    <row r="813" spans="9:9" x14ac:dyDescent="0.3">
      <c r="I813" s="103"/>
    </row>
    <row r="814" spans="9:9" x14ac:dyDescent="0.3">
      <c r="I814" s="103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2023-12-04T21:47:45Z</dcterms:modified>
</cp:coreProperties>
</file>