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RAMUNICIPALES\"/>
    </mc:Choice>
  </mc:AlternateContent>
  <xr:revisionPtr revIDLastSave="0" documentId="13_ncr:1_{362BEADC-DB95-4894-A3AC-3DFDD8B58E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VANCE ENERO DICIEMBRE 2023" sheetId="205" r:id="rId1"/>
  </sheets>
  <definedNames>
    <definedName name="_xlnm.Print_Area" localSheetId="0">'AVANCE ENERO DICIEMBRE 2023'!$A$1:$BN$76</definedName>
  </definedNames>
  <calcPr calcId="181029" fullPrecision="0"/>
</workbook>
</file>

<file path=xl/calcChain.xml><?xml version="1.0" encoding="utf-8"?>
<calcChain xmlns="http://schemas.openxmlformats.org/spreadsheetml/2006/main">
  <c r="N75" i="205" l="1"/>
  <c r="G75" i="205"/>
  <c r="BJ76" i="205"/>
  <c r="BI76" i="205"/>
  <c r="BH76" i="205"/>
  <c r="BG76" i="205"/>
  <c r="BF76" i="205"/>
  <c r="BE76" i="205"/>
  <c r="AV76" i="205"/>
  <c r="AU76" i="205"/>
  <c r="AT76" i="205"/>
  <c r="AS76" i="205"/>
  <c r="AR76" i="205"/>
  <c r="AQ76" i="205"/>
  <c r="AG76" i="205"/>
  <c r="AI76" i="205"/>
  <c r="AJ76" i="205"/>
  <c r="AK76" i="205"/>
  <c r="AL76" i="205"/>
  <c r="AM76" i="205"/>
  <c r="AN76" i="205"/>
  <c r="AO76" i="205"/>
  <c r="AC76" i="205"/>
  <c r="AB76" i="205"/>
  <c r="AF76" i="205"/>
  <c r="AE76" i="205"/>
  <c r="AD76" i="205"/>
  <c r="AA76" i="205"/>
  <c r="Z76" i="205"/>
  <c r="Y76" i="205"/>
  <c r="X76" i="205"/>
  <c r="W76" i="205"/>
  <c r="V76" i="205"/>
  <c r="U76" i="205"/>
  <c r="R76" i="205"/>
  <c r="Q76" i="205"/>
  <c r="BL75" i="205"/>
  <c r="N5" i="205" l="1"/>
  <c r="N8" i="205" s="1"/>
  <c r="A9" i="205"/>
  <c r="A20" i="205" s="1"/>
  <c r="N9" i="205"/>
  <c r="N10" i="205"/>
  <c r="N13" i="205"/>
  <c r="BO14" i="205"/>
  <c r="G8" i="205"/>
  <c r="AW8" i="205"/>
  <c r="AW76" i="205" s="1"/>
  <c r="AX8" i="205"/>
  <c r="AX76" i="205" s="1"/>
  <c r="AY8" i="205"/>
  <c r="AY76" i="205" s="1"/>
  <c r="AZ8" i="205"/>
  <c r="AZ76" i="205" s="1"/>
  <c r="BA8" i="205"/>
  <c r="BA76" i="205" s="1"/>
  <c r="BB8" i="205"/>
  <c r="BB76" i="205" s="1"/>
  <c r="BC8" i="205"/>
  <c r="BC76" i="205" s="1"/>
  <c r="BD8" i="205"/>
  <c r="BD76" i="205" s="1"/>
  <c r="BL8" i="205"/>
  <c r="N17" i="205"/>
  <c r="N18" i="205"/>
  <c r="N20" i="205"/>
  <c r="N21" i="205" s="1"/>
  <c r="G21" i="205"/>
  <c r="BL21" i="205"/>
  <c r="N24" i="205"/>
  <c r="G25" i="205"/>
  <c r="BL25" i="205"/>
  <c r="N26" i="205"/>
  <c r="G27" i="205"/>
  <c r="BL27" i="205"/>
  <c r="N28" i="205"/>
  <c r="N29" i="205" s="1"/>
  <c r="G29" i="205"/>
  <c r="BL29" i="205"/>
  <c r="N30" i="205"/>
  <c r="N31" i="205" s="1"/>
  <c r="G31" i="205"/>
  <c r="BL31" i="205"/>
  <c r="N32" i="205"/>
  <c r="N33" i="205" s="1"/>
  <c r="G33" i="205"/>
  <c r="BL33" i="205"/>
  <c r="N34" i="205"/>
  <c r="G35" i="205"/>
  <c r="BL35" i="205"/>
  <c r="N36" i="205"/>
  <c r="G37" i="205"/>
  <c r="BL37" i="205"/>
  <c r="N50" i="205"/>
  <c r="N52" i="205"/>
  <c r="N53" i="205"/>
  <c r="N55" i="205"/>
  <c r="G56" i="205"/>
  <c r="BL56" i="205"/>
  <c r="N57" i="205"/>
  <c r="AH57" i="205"/>
  <c r="AH76" i="205" s="1"/>
  <c r="AP57" i="205"/>
  <c r="AP76" i="205" s="1"/>
  <c r="N63" i="205"/>
  <c r="N64" i="205"/>
  <c r="N66" i="205"/>
  <c r="N25" i="205" l="1"/>
  <c r="N35" i="205"/>
  <c r="N37" i="205"/>
  <c r="N27" i="205"/>
  <c r="N56" i="205"/>
  <c r="G71" i="205" l="1"/>
  <c r="N69" i="205"/>
  <c r="N60" i="205"/>
  <c r="BL49" i="205"/>
  <c r="G49" i="205"/>
  <c r="N48" i="205"/>
  <c r="N49" i="205" s="1"/>
  <c r="BL47" i="205"/>
  <c r="G47" i="205"/>
  <c r="N46" i="205"/>
  <c r="BL45" i="205"/>
  <c r="G45" i="205"/>
  <c r="N44" i="205"/>
  <c r="N45" i="205" s="1"/>
  <c r="BL43" i="205"/>
  <c r="G43" i="205"/>
  <c r="N42" i="205"/>
  <c r="N43" i="205" s="1"/>
  <c r="BL41" i="205"/>
  <c r="G41" i="205"/>
  <c r="N40" i="205"/>
  <c r="N41" i="205" s="1"/>
  <c r="BL39" i="205"/>
  <c r="G39" i="205"/>
  <c r="N38" i="205"/>
  <c r="BL23" i="205"/>
  <c r="G23" i="205"/>
  <c r="N22" i="205"/>
  <c r="N23" i="205" s="1"/>
  <c r="BL19" i="205"/>
  <c r="G19" i="205"/>
  <c r="N16" i="205"/>
  <c r="A22" i="205"/>
  <c r="G76" i="205" l="1"/>
  <c r="A24" i="205"/>
  <c r="A26" i="205" s="1"/>
  <c r="A28" i="205" s="1"/>
  <c r="A30" i="205" s="1"/>
  <c r="A32" i="205" s="1"/>
  <c r="A34" i="205" s="1"/>
  <c r="A36" i="205" s="1"/>
  <c r="A38" i="205" s="1"/>
  <c r="A40" i="205" s="1"/>
  <c r="A42" i="205" s="1"/>
  <c r="A44" i="205" s="1"/>
  <c r="A46" i="205" s="1"/>
  <c r="A48" i="205" s="1"/>
  <c r="A50" i="205" s="1"/>
  <c r="A57" i="205" s="1"/>
  <c r="A60" i="205" s="1"/>
  <c r="A63" i="205" s="1"/>
  <c r="A64" i="205" s="1"/>
  <c r="A66" i="205" s="1"/>
  <c r="A69" i="205" s="1"/>
  <c r="A72" i="205" s="1"/>
  <c r="N19" i="205"/>
  <c r="N71" i="205"/>
  <c r="N39" i="205"/>
  <c r="N47" i="205"/>
  <c r="N76" i="205" l="1"/>
</calcChain>
</file>

<file path=xl/sharedStrings.xml><?xml version="1.0" encoding="utf-8"?>
<sst xmlns="http://schemas.openxmlformats.org/spreadsheetml/2006/main" count="1656" uniqueCount="169">
  <si>
    <t>No.</t>
  </si>
  <si>
    <t>%</t>
  </si>
  <si>
    <t>PLAZO DE EJECUCIÓN</t>
  </si>
  <si>
    <t>AGUA POTABLE</t>
  </si>
  <si>
    <t>MONTO</t>
  </si>
  <si>
    <t>GASTO DIRECTO</t>
  </si>
  <si>
    <t>ANTICIPO</t>
  </si>
  <si>
    <t>DATOS GENERALES DEL CONVENIO</t>
  </si>
  <si>
    <t>AL</t>
  </si>
  <si>
    <t xml:space="preserve">DEL </t>
  </si>
  <si>
    <t>PERÍODO</t>
  </si>
  <si>
    <t>PROYECTO</t>
  </si>
  <si>
    <t>EJECUTADO</t>
  </si>
  <si>
    <t>OFICIO</t>
  </si>
  <si>
    <t>DÍA CONVENIADO</t>
  </si>
  <si>
    <t>ADJUDICACIÓN DE SUPERVISOR</t>
  </si>
  <si>
    <t>ENTREGA DE EXPEDIENTE</t>
  </si>
  <si>
    <t>ALCANTARILLADO SANITARIO</t>
  </si>
  <si>
    <t>TOMAS</t>
  </si>
  <si>
    <t>L. PPAL 3"</t>
  </si>
  <si>
    <t>L. PPAL 8"</t>
  </si>
  <si>
    <t>No.ESTIMACIÓN</t>
  </si>
  <si>
    <t>ORIGEN DEL RECURSO</t>
  </si>
  <si>
    <t>-</t>
  </si>
  <si>
    <t>CONVENIO</t>
  </si>
  <si>
    <t>RECIBIDO</t>
  </si>
  <si>
    <t>OBRA</t>
  </si>
  <si>
    <t>MONTO 
DE CONVENIO</t>
  </si>
  <si>
    <t>BENEF. DIRECTOS</t>
  </si>
  <si>
    <t xml:space="preserve">SOLICITUD DE PAGO </t>
  </si>
  <si>
    <t>DT-
DC07-2020
04/DIC/2021</t>
  </si>
  <si>
    <t xml:space="preserve">01 (UNO) </t>
  </si>
  <si>
    <t xml:space="preserve">06 (SEIS) </t>
  </si>
  <si>
    <t xml:space="preserve">02 (DOS) </t>
  </si>
  <si>
    <t xml:space="preserve">03 (TRES) </t>
  </si>
  <si>
    <t xml:space="preserve">04 (CUATRO) </t>
  </si>
  <si>
    <t xml:space="preserve">05 (CINCO) </t>
  </si>
  <si>
    <t xml:space="preserve">08 (OCHO) </t>
  </si>
  <si>
    <t xml:space="preserve">09 (NUEVE) </t>
  </si>
  <si>
    <t>CONTRATISTA</t>
  </si>
  <si>
    <t>AVANCE FÍSICO</t>
  </si>
  <si>
    <t>AVANCE FINACIERO</t>
  </si>
  <si>
    <t>COMISIÓN MUNICIPAL DE DESARROLLO DE CENTROS POBLADOS</t>
  </si>
  <si>
    <t>ARQ. JOSÉ ISRAEL HERRERA KORDELL</t>
  </si>
  <si>
    <t>TERMINADA
100%</t>
  </si>
  <si>
    <t>FB01/2023</t>
  </si>
  <si>
    <t>65
días naturales</t>
  </si>
  <si>
    <t>OK</t>
  </si>
  <si>
    <t>ANCHO</t>
  </si>
  <si>
    <t>06 (SEIS) ÚLTIMA</t>
  </si>
  <si>
    <t xml:space="preserve">05 (TRES) </t>
  </si>
  <si>
    <t>DT-
DC05-2020
04/DIC/2021</t>
  </si>
  <si>
    <t>CONVENIO-COMUN-MUNICIPIO-01-23</t>
  </si>
  <si>
    <t>EMBALASTRADO EN COMUNIDADES  EN EL
 MUNICIPIO DE AHOME, SINALOA. ETAPA 1</t>
  </si>
  <si>
    <t>45
días naturales</t>
  </si>
  <si>
    <t>PREDIAL RUSTICO</t>
  </si>
  <si>
    <t>EN15/2023</t>
  </si>
  <si>
    <t>01 (UNO) ÚNICA</t>
  </si>
  <si>
    <t>CONVENIO-COMUN-MUNICIPIO-02-23</t>
  </si>
  <si>
    <t>CONSERVACIÓN DE VIALIDADES MEDIANTE EL CALAFATEO EN JUNTAS CON SELLADOR ASFALTICO EN EL SECTOR CENTRO DE LA CIUDAD DE LOS MOCHIS, MUNICIPIO DE AHOME, SINALOA.</t>
  </si>
  <si>
    <t>90
días naturales</t>
  </si>
  <si>
    <t>BACHEO CON CONCRETO HIDRÁULICO PREMEZCLADO EN BLVD. ANTONIO ROSALES, TRAMO DE AV. AQUILES SERDÁN  A AV. HERIBERTO VALDEZ Y EN BLVD. ROSENDO G. CASTRO, TRAMO DE BLVD. ANTONIO ROSALES A AV. SANTOS DEGOLLADO, EN LA CIUDAD DE LOS MOCHIS, MUNICIPIO DE AHOME, SIN.</t>
  </si>
  <si>
    <t>60
días naturales</t>
  </si>
  <si>
    <t>BACHEO CON CONCRETO HIDRÁULICO PREMEZCLADO EN BLVD. CANUTO IBARRA, TRAMO DE AV. HERIBERTO VALDEZ A AV. FRANCISCO I. MADERO, EN LA CIUDAD DE LOS MOCHIS, MUNICIPIO DE AHOME, SINALOA.</t>
  </si>
  <si>
    <t>REPOSICIÓN DE LOSAS CON CONCRETO HIDRÁULICO Y RENIVELACIÓN DE TAPA BROCALES</t>
  </si>
  <si>
    <t>365
días naturales</t>
  </si>
  <si>
    <t>REHABILITACIÓN DE LA RED DE ALCANTARILLADO SANITARIO, DESCARGAS Y REGISTROS EN CALLE IGNACIO ZARAGOZA Y CUAUHTÉMOC, SECTOR CENTRO, LOS MOCHIS, MUNICIPIO DE AHOME, SINALOA.</t>
  </si>
  <si>
    <t>30
días naturales</t>
  </si>
  <si>
    <t>07 (SIETE)</t>
  </si>
  <si>
    <t>REHABILITACIÓN DE LA LINEA PRINCIPAL DE ALCANTARILLADO SANITARIO Y RED DE AGUA POTABLE,  EN AVENIDA CEDROS, TRAMO DE CALLE ABRIL A CALLE ALAMEDA, EN LA COLONIA ÁLAMOS I, EN LA CIUDAD DE LOS MOCHIS, MUNICIPIO DE AHOME, SINALOA.</t>
  </si>
  <si>
    <t>40
días naturales</t>
  </si>
  <si>
    <t>CONVENIO-COMUN-MUNICIPIO-03-23</t>
  </si>
  <si>
    <t>REPOSICIÓN DE LOSAS DE CONCRETO Y REUBICACIÓN DE SEMAFORO EN BLVD. CENTENARIO CRUCE CON BLVD. FRANCISCO AGRAZ SANTANA (DREN JUÁREZ), EN LA CIUDAD DE LOS MOCHIS, MUNICIPIO DE AHOME, SINALOA.</t>
  </si>
  <si>
    <t>CONVENIO-COMUN-MUNICIPIO-04-23</t>
  </si>
  <si>
    <t>REPOSICIÓN DE LOSAS CON CONCRETO HIDRÁULICO EN LA CIUDAD DE LOS MOCHIS, MUNICIPIO DE AHOME, SINALOA. ETAPA 01</t>
  </si>
  <si>
    <t>CONVENIO-COMUN-MUNICIPIO-05-23</t>
  </si>
  <si>
    <t>MOTOCONFORMADO Y EMBALASTRADO DE CAMINO DE ACCESO A PLAYAS, SAN JUAN, EL TABACO, CAMPO PESQUERO LÁZARO CÁRDENAS Y PLAYA EL MAVIRI, EN EL MUNICIPIO DE AHOME.</t>
  </si>
  <si>
    <t>CONVENIO-COMUN-MUNICIPIO-06-23</t>
  </si>
  <si>
    <t>MOTOCONFORMADO Y EMBALASTRADO DE CAMINO DE ACCESO A CAMPO PESQUERO LA COROBOCHA</t>
  </si>
  <si>
    <t>CONVENIO-COMUN-MUNICIPIO-07-23</t>
  </si>
  <si>
    <t>MOTOCONFORMADO Y EMBALASTRADO EN COMUNIDADES EN EL MUNICIPIO DE AHOME, SINALOA. ETAPA 02</t>
  </si>
  <si>
    <t>CONVENIO-COMUN-MUNICIPIO-R23PSE-01-23</t>
  </si>
  <si>
    <t>PAVIMENTACIÓN CON CONCRETO HIDRÁULICO EN CALLE BLAS MORENO ENTRE CALLE GAUDENCIO PACHECO Y CALLE MONZÓN MOLINA, LOCALIDAD RICARDO FLORES MAGÓN, MUNICIPIO AHOME, ESTADO DE SINALOA. INCLUYE CONSTRUCCIÓN DE BANQUETAS, GUARNICIONES DE CONCRETO Y RED DE AGUA POTABLE.</t>
  </si>
  <si>
    <t>PAVIMENTACIÓN CON CONCRETO HIDRÁULICO EN CALLE RÍO SINALOA  ENTRE CALLE PRESA JOSEFA  ORTIZ DE DOMÍNGUEZ Y PRESA PABELLÓN, LOCALIDAD GUSTAVO  DÍAZ ORDAZ (EL CARRIZO),  MUNICIPIO  AHOME,  ESTADO  DE SINALOA.  INCLUYE  CONSTRUCCIÓN DE BANQUETAS, GUARNICIONES DE CONCRETO Y RED DE AGUA POTABLE.</t>
  </si>
  <si>
    <t>PAVIMENTACIÓN CON CONCRETO HIDRÁULICO EN CALLE SIN NOMBRE ENTRE CALLE SIN NOMBRE Y CARRETERA 112 (FRENTE A KM 14+900), EN LA LOCALICAD DE LOS SÚAREZ,  MUNICIPIO  AHOME,  ESTADO  DE SINALOA.  INCLUYE  CONSTRUCCIÓN DE BANQUETAS, GUARNICIONES DE CONCRETO Y RED DE AGUA POTABLE.</t>
  </si>
  <si>
    <t>PAVIMENTACIÓN CON CONCRETO HIDRÁULICO EN CALLE EMILIANO ZAPATA ENTRE LIBRAMIENTO PTE. Y CALLE ANTONIO ROSALES, EN LA LOCALIDAD COMPUERTAS, MUNICIPIO AHOME, ESTADO DE SINALOA. INCLUYE CONSTRUCCIÓN DE BANQUETAS, GUARNICIONES DE CONCRETO Y RED DE AGUA POTABLE.</t>
  </si>
  <si>
    <t>TOTAL CONVENIADO 2023</t>
  </si>
  <si>
    <t>TOTAL CONVENIOS 2023</t>
  </si>
  <si>
    <t>01 (UNO) UNICA</t>
  </si>
  <si>
    <t xml:space="preserve">LARGO </t>
  </si>
  <si>
    <t>MOTOCONFORMADO</t>
  </si>
  <si>
    <t>EMBALASTRADO</t>
  </si>
  <si>
    <t>MOTOCONFORMADO Y EMBALASTRADO</t>
  </si>
  <si>
    <t>CALAFATEO (ML)</t>
  </si>
  <si>
    <t>REPOSICIÓN DE LOSAS (M2)</t>
  </si>
  <si>
    <t>120
días naturales</t>
  </si>
  <si>
    <t>GUÍA PODOTACTIL</t>
  </si>
  <si>
    <t>BROCALES</t>
  </si>
  <si>
    <t>DESCARGAS DOMICILIARIAS</t>
  </si>
  <si>
    <t>CONSTRUCCIÓN DE POZO DE VISITA</t>
  </si>
  <si>
    <t>TOMAS DOMICILIARIAS</t>
  </si>
  <si>
    <t>GUARNICIÓN TIPO
"L INTEGRAL"</t>
  </si>
  <si>
    <t>GUARNICIÓN TIPO
"CURVA NORMAL"</t>
  </si>
  <si>
    <t>LOSA DE CONCRETO</t>
  </si>
  <si>
    <t>BANQUETAS 
DE CONCRETO</t>
  </si>
  <si>
    <t>PAVIMENTO CON CONCRETO HIDRÁULICO</t>
  </si>
  <si>
    <t>DIMENSIONES DE VIALIDAD</t>
  </si>
  <si>
    <t>LÍNEA PRINCIPAL
 DE 8" (200 MM)</t>
  </si>
  <si>
    <t>LÍNEA PRINCIPAL
 DE 6" 150 MM)</t>
  </si>
  <si>
    <t>CONVENIO-COMUN-MUNICIPIO-08-23</t>
  </si>
  <si>
    <t>CONVENIO-COMUN-MUNICIPIO-09-23</t>
  </si>
  <si>
    <t>CONVENIO-COMUN-MUNICIPIO-10-23</t>
  </si>
  <si>
    <t>CONVENIO-COMUN-MUNICIPIO-11-23</t>
  </si>
  <si>
    <t>DESASOLVE DE DRENES CON REVESTIMIENTO (DREN JUÁREZ EN LA CIUDAD DE LOS MOCHIS, PREVIOS A TEMORAL DE LLUVIAS, SECTOR PONIENTE.</t>
  </si>
  <si>
    <t>DESASOLVE DE DRENES EN LA CIUDAD DE LOS MOCHIS, PREVIOS A TEMPORAL DE LLUVIAS. SECTOR ORIENTE</t>
  </si>
  <si>
    <t>DESASOLVE DE DRENES EN LA CIUDAD DE LOS MOCHIS, PREVIOS A TEMPORAL DE LLUVIAS. SECTOR PONIENTE SIN REVESTIMIENTO.</t>
  </si>
  <si>
    <t>MOTOCONFORMADO Y EMBALASTRADO EN COMUNIDADES EN EL MUNICIPIO DE AHOME, SINALOA. ETAPA 03</t>
  </si>
  <si>
    <t>AHOME-DIDESOL-COMUN-
01-23</t>
  </si>
  <si>
    <t>AHOME-DIDESOL-COMUN-
02-23</t>
  </si>
  <si>
    <t>AHOME-DIDESOL-COMUN-
03-23</t>
  </si>
  <si>
    <t>AHOME-DIDESOL-COMUN-
04-23</t>
  </si>
  <si>
    <t>AHOME-DIDESOL-COMUN-
05-23</t>
  </si>
  <si>
    <t>(090AH23PR)PAVIMENTO CON CONCRETO HIDRÁULICO POR
 CALLE GABRIEL LEYVA SOLANO, TRAMO DE CALLE FELIPE ANGELES A CALLE MIGUEL HIDALGO, EN LA LOCALIDAD MACAPULE, SINDICATURA AHOME, MUNICIPIO DE AHOME, SINALOA.</t>
  </si>
  <si>
    <t>(091AH23PR)PAVIMENTO CON CONCRETO HIDRÁULICO POR CALLE SIN NOMBRE DE CALLE PRINCIPAL A 0+099.00 ML (CALLE SIN NOMBRE), EN LA LOCALIDAD EL GUAYABO, SINDICATURA HERIBERTO VALDEZ ROMERO (EL GUAYABO), MUNICIPIO DE AHOME, SINALOA.</t>
  </si>
  <si>
    <t>(092AH23PR)PAVIMENTO CON CONCRETO HIDRÁULICO POR CALLE GUILLERMO PRIETO DE CALLE ANGEL FLORES A CALLE BENITO JUÁREZ, EN LA LOCALIDAD DE SAN MIGUEL, SINDICATURA DE SAN MIGUEL, MUNICIPIO DE AHOME, SINALOA.</t>
  </si>
  <si>
    <t>(093AH23CP)PAVIMENTO CON CONCRETO HIDRÁULICO POR CALLEJÓN 2 DE ABRIL, DE CALLE 20 DE NOVIEMBRE A CALLE CORREGIDORA, EN LOS MOCHIS, COL. ANAHUAC, MUNICIPIO DE AHOME, SINALOA</t>
  </si>
  <si>
    <t>(094AH23CP)PAVIMENTO CON CONCRETO HIDRÁULICO POR CALLE EMILIANO ZAPATA, ENTRE CALLES H. GALEANA Y M. MATAMOROS, EN LOS MOCHIS, COL. PRADERAS DE VILLA, MUNICIPIO DE AHOME, SINALOA.</t>
  </si>
  <si>
    <t>01 (UNO)</t>
  </si>
  <si>
    <t>DESASOLVE DE DRENES</t>
  </si>
  <si>
    <t>EN15/2024</t>
  </si>
  <si>
    <t>AHOME-DIDESOL-COMUN-
06-23</t>
  </si>
  <si>
    <t>“(132AH23CP) CONSTRUCCIÓN DE PAVIMENTO CON CONCRETO HIDRÁULICO POR CALLE 5 DE MAYO, TRAMO CALLE ANDRES T. ZAMUDIO A CALLE LÁZARO CÁRDENAS, EN COL. MIGUEL HIDALGO, LOS MOCHIS, MUNICIPIO DE AHOME, SINALOA.”</t>
  </si>
  <si>
    <r>
      <rPr>
        <b/>
        <sz val="14"/>
        <color theme="1"/>
        <rFont val="Swis721 Cn BT"/>
        <family val="2"/>
      </rPr>
      <t xml:space="preserve">"FAISMUN"
</t>
    </r>
    <r>
      <rPr>
        <sz val="14"/>
        <color theme="1"/>
        <rFont val="Swis721 Cn BT"/>
        <family val="2"/>
      </rPr>
      <t xml:space="preserve">
FONDO DE APORTACIONES PARA LA INFRAESTRUCTURA SOCIAL MUNICIPAL Y DE LAS DEMARCACIONES TERRITORIALES DEL DISTRITO FEDERAL, EJERCICIO 2023.</t>
    </r>
  </si>
  <si>
    <t>1 (UNO) 
REH. SERVICIOS</t>
  </si>
  <si>
    <t xml:space="preserve">2 (DOS) ÚLTIMA
PAVIMENTO </t>
  </si>
  <si>
    <r>
      <t xml:space="preserve">2 (DOS) 
</t>
    </r>
    <r>
      <rPr>
        <b/>
        <sz val="12"/>
        <color rgb="FF000000"/>
        <rFont val="Swis721 Cn BT"/>
        <family val="2"/>
      </rPr>
      <t>TERRACERIAS Y BASES</t>
    </r>
  </si>
  <si>
    <r>
      <t xml:space="preserve">01 (UNO) 
</t>
    </r>
    <r>
      <rPr>
        <b/>
        <sz val="12"/>
        <color rgb="FF000000"/>
        <rFont val="Swis721 Cn BT"/>
        <family val="2"/>
      </rPr>
      <t>REH. DE SERVICIOS</t>
    </r>
  </si>
  <si>
    <r>
      <t xml:space="preserve">3 (UNO)
</t>
    </r>
    <r>
      <rPr>
        <b/>
        <sz val="12"/>
        <color rgb="FF000000"/>
        <rFont val="Swis721 Cn BT"/>
        <family val="2"/>
      </rPr>
      <t>PAVIMENTO Y BANQ.</t>
    </r>
  </si>
  <si>
    <t>LÍNEA PRINCIPAL DE 8"
 (200 MM)</t>
  </si>
  <si>
    <t>LÍNEA PRINCIPAL DE 3" 
(75 MM)</t>
  </si>
  <si>
    <t>02 (DOS) ÚLTIMA</t>
  </si>
  <si>
    <t xml:space="preserve">2 (DOS) </t>
  </si>
  <si>
    <t xml:space="preserve">3 (TRES) ÚLTIMA </t>
  </si>
  <si>
    <t>CONVENIO-COMUN-MUNICIPIO-12-23</t>
  </si>
  <si>
    <t>CONVENIO-COMUN-MUNICIPIO-13-23</t>
  </si>
  <si>
    <t>CONVENIO-COMUN-MUNICIPIO-14-23</t>
  </si>
  <si>
    <t>LA CONSTRUCCIÓN DE CAJA PLUVIAL EN CALLE MARIANO MATAMOROS, ENTRE BLVD. ANTONIO ROSALES Y CALLE AGUSTIN MELGAR, FRACC. LAS HUERTAS II, EN LA CIUDAD DE LOS MOCHIS, MUNICIPIO DE AHOME, ESTADO DE SINALOA</t>
  </si>
  <si>
    <t>CONVENIO-COMUN-MUNICIPIO-16-23</t>
  </si>
  <si>
    <t>CONVENIO-COMUN-MUNICIPIO-17-23</t>
  </si>
  <si>
    <t>CONVENIO-COMUN-MUNICIPIO-18-23</t>
  </si>
  <si>
    <t>CAJA PLUVIAL
(PZA)</t>
  </si>
  <si>
    <t>EL REEMPLAZO DE TUBERIA EN SALIDA PLUVIAL DE SECTOR URBI VILLA DEL BOSQUE UBICADA EN BLVD. FRANCISCO AGRAZ, DE BLVD. JUSTICIA SOCIAL A CALLE GLADIOLA, EN LA CIUDAD DE LOS MOCHIS, MUNICIPIO DE AHOME, SINALOA.</t>
  </si>
  <si>
    <t>MEJORAMIENTO DE VIALIDADES EN COMUNIDADES RURALES</t>
  </si>
  <si>
    <t>15
días naturales</t>
  </si>
  <si>
    <t>CORTE, NIVELACION Y COMPACTACIÓN DE VIALIDADES EN LA COMUNIDAD DEL CARRIZO.</t>
  </si>
  <si>
    <t>CONSTRUCCIÓN DE DESCARGA A DREN EN CRUCE DE CALLE 1-14 CON M-15, EN LA LOCALIDAD DE EL CARRIZO, SINDICATURA GUSTAVO DIAZ.</t>
  </si>
  <si>
    <t>REHABILITACION DE ATARJEA DE ALCANTARILLADO SANITARIO DE 18", UBICADO EN AVENIDA CUAUHTEMOC ENTRE AVENIDA SANTOS DEGOLLADO Y CALLE IGNACIO ALLENDE EN COLONIA BIENESTAR, LOS MOCHIS, SINALOA.</t>
  </si>
  <si>
    <t>LÍNEA PRINCIPAL
 DE 18" (450 MM)</t>
  </si>
  <si>
    <t>TUBERIA DE 60"
(ML)</t>
  </si>
  <si>
    <t xml:space="preserve">10 (DIEZ) </t>
  </si>
  <si>
    <t xml:space="preserve">12 (DOCE) </t>
  </si>
  <si>
    <t xml:space="preserve">13 (TRECE) </t>
  </si>
  <si>
    <t>14 (CATORCE) ÚLTIMA</t>
  </si>
  <si>
    <t>(CONVENIO-COMUN-MUNICIPIO-R23PSE-01-22)-1</t>
  </si>
  <si>
    <t>RAMO GENERAL 23</t>
  </si>
  <si>
    <t>PAVIMENTACIÓN CON CONCRETO HIDRÁULICO DE CALLE GUSTAVO CAÑEDO ENTRE CALLE OLIVO Y CALLE MANGO, COLONIA SIGLO XXI, CIUDAD DE LOS MOCHIS, MUNICIPIO DE AHOME. INCLUYE CONSTRUCCIÓN DE BANQUETAS, GUARNICIONES TIPO "L".</t>
  </si>
  <si>
    <t>VARIABLE</t>
  </si>
  <si>
    <t>PAVIMENTACIÓN CON CONCRETO HIDRÁULICO DE CALLE PABLO GUELATAO, ENTRE CALLE BENEMERITO DE LAS AMERICAS Y COLEGIO DE SAN NICOLAS, COLONIA BENITO JUAREZ, CIUDAD DE LOS MOCHIS, MUNICIPIO DE AHOME. INCLUYE CONSTRUCCIÓN DE BANQUETAS, GUARNICIONES TIPO "L", RED DE AGUA POTABLE Y ALCANTARILLADO SANITARIO.</t>
  </si>
  <si>
    <t xml:space="preserve">PAVIMENTACIÓN CON CONCRETO HIDRÁULICO DE CALLE MANGO ENTRE CALLE JOSE GUILLERMO BLAKE Y GUSTAVO CAÑEDO, COLONIA SIGLO XXI, CIUDAD DE LOS MOCHIS, MUNICIPIO DE AHOME. INCLUYE CONSTRUCCIÓN DE BANQUETAS, GUARNICIONES TIPO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</si>
</sst>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#,##0.00\ &quot;M2&quot;"/>
    <numFmt numFmtId="165" formatCode="#,##0.00\ &quot;ML&quot;"/>
    <numFmt numFmtId="166" formatCode="#,##0.00\ &quot;PZA&quot;"/>
    <numFmt numFmtId="167" formatCode="#,##0.00\ &quot;M&quot;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Swis721 Cn BT"/>
      <family val="2"/>
    </font>
    <font>
      <b/>
      <sz val="10"/>
      <color theme="1"/>
      <name val="Swis721 Cn BT"/>
      <family val="2"/>
    </font>
    <font>
      <sz val="12"/>
      <color theme="1"/>
      <name val="Swis721 Cn BT"/>
      <family val="2"/>
    </font>
    <font>
      <sz val="11"/>
      <color theme="1"/>
      <name val="Calibri"/>
      <family val="2"/>
      <scheme val="minor"/>
    </font>
    <font>
      <b/>
      <sz val="11"/>
      <color theme="1"/>
      <name val="Swis721 Cn BT"/>
      <family val="2"/>
    </font>
    <font>
      <b/>
      <sz val="12"/>
      <color theme="1"/>
      <name val="Swis721 Cn BT"/>
      <family val="2"/>
    </font>
    <font>
      <b/>
      <sz val="14"/>
      <color theme="1"/>
      <name val="Swis721 Cn BT"/>
      <family val="2"/>
    </font>
    <font>
      <sz val="14"/>
      <color theme="1"/>
      <name val="Swis721 Cn BT"/>
      <family val="2"/>
    </font>
    <font>
      <b/>
      <sz val="12"/>
      <color rgb="FF000000"/>
      <name val="Swis721 Cn BT"/>
      <family val="2"/>
    </font>
    <font>
      <b/>
      <sz val="20"/>
      <color theme="1"/>
      <name val="Swis721 Cn BT"/>
      <family val="2"/>
    </font>
    <font>
      <b/>
      <sz val="16"/>
      <color theme="1"/>
      <name val="Swis721 Cn BT"/>
      <family val="2"/>
    </font>
    <font>
      <b/>
      <sz val="24"/>
      <color theme="1"/>
      <name val="Calibri"/>
      <family val="2"/>
      <scheme val="minor"/>
    </font>
    <font>
      <b/>
      <sz val="14"/>
      <color rgb="FF000000"/>
      <name val="Swis721 Cn BT"/>
      <family val="2"/>
    </font>
    <font>
      <b/>
      <sz val="14"/>
      <color theme="1"/>
      <name val="Arial Narrow"/>
      <family val="2"/>
    </font>
    <font>
      <b/>
      <sz val="1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E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7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4" fontId="8" fillId="4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15" fontId="4" fillId="0" borderId="5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5" fontId="4" fillId="0" borderId="0" xfId="0" applyNumberFormat="1" applyFont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44" fontId="2" fillId="0" borderId="0" xfId="0" applyNumberFormat="1" applyFont="1" applyAlignment="1">
      <alignment vertical="center"/>
    </xf>
    <xf numFmtId="15" fontId="4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165" fontId="9" fillId="2" borderId="1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6" fontId="9" fillId="2" borderId="11" xfId="0" applyNumberFormat="1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44" fontId="8" fillId="2" borderId="1" xfId="8" applyFont="1" applyFill="1" applyBorder="1" applyAlignment="1">
      <alignment horizontal="center" vertical="center"/>
    </xf>
    <xf numFmtId="44" fontId="8" fillId="3" borderId="1" xfId="8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15" fontId="14" fillId="0" borderId="11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65" fontId="8" fillId="2" borderId="11" xfId="0" applyNumberFormat="1" applyFont="1" applyFill="1" applyBorder="1" applyAlignment="1">
      <alignment horizontal="center" vertical="center" wrapText="1"/>
    </xf>
    <xf numFmtId="166" fontId="8" fillId="2" borderId="11" xfId="0" applyNumberFormat="1" applyFont="1" applyFill="1" applyBorder="1" applyAlignment="1">
      <alignment horizontal="center" vertical="center" wrapText="1"/>
    </xf>
    <xf numFmtId="164" fontId="8" fillId="2" borderId="1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vertical="center"/>
    </xf>
    <xf numFmtId="1" fontId="14" fillId="2" borderId="8" xfId="0" applyNumberFormat="1" applyFont="1" applyFill="1" applyBorder="1" applyAlignment="1">
      <alignment vertical="center"/>
    </xf>
    <xf numFmtId="44" fontId="8" fillId="4" borderId="1" xfId="8" applyFont="1" applyFill="1" applyBorder="1" applyAlignment="1">
      <alignment vertical="center" wrapText="1"/>
    </xf>
    <xf numFmtId="3" fontId="4" fillId="2" borderId="0" xfId="0" applyNumberFormat="1" applyFont="1" applyFill="1" applyAlignment="1">
      <alignment horizontal="center" vertical="center"/>
    </xf>
    <xf numFmtId="4" fontId="9" fillId="0" borderId="1" xfId="8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 wrapText="1"/>
    </xf>
    <xf numFmtId="44" fontId="9" fillId="2" borderId="1" xfId="8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16" fillId="0" borderId="11" xfId="0" applyNumberFormat="1" applyFont="1" applyBorder="1" applyAlignment="1">
      <alignment vertical="center" wrapText="1"/>
    </xf>
    <xf numFmtId="3" fontId="9" fillId="0" borderId="2" xfId="8" applyNumberFormat="1" applyFont="1" applyFill="1" applyBorder="1" applyAlignment="1">
      <alignment horizontal="center" vertical="center" wrapText="1"/>
    </xf>
    <xf numFmtId="15" fontId="9" fillId="0" borderId="2" xfId="8" applyNumberFormat="1" applyFont="1" applyFill="1" applyBorder="1" applyAlignment="1">
      <alignment horizontal="center" vertical="center" wrapText="1"/>
    </xf>
    <xf numFmtId="15" fontId="14" fillId="0" borderId="8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9" fillId="0" borderId="8" xfId="8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65" fontId="8" fillId="5" borderId="11" xfId="0" applyNumberFormat="1" applyFont="1" applyFill="1" applyBorder="1" applyAlignment="1">
      <alignment horizontal="center" vertical="center" wrapText="1"/>
    </xf>
    <xf numFmtId="164" fontId="8" fillId="5" borderId="11" xfId="0" applyNumberFormat="1" applyFont="1" applyFill="1" applyBorder="1" applyAlignment="1">
      <alignment horizontal="center" vertical="center" wrapText="1"/>
    </xf>
    <xf numFmtId="166" fontId="8" fillId="5" borderId="1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6" fontId="8" fillId="5" borderId="1" xfId="0" applyNumberFormat="1" applyFont="1" applyFill="1" applyBorder="1" applyAlignment="1">
      <alignment horizontal="center" vertical="center" wrapText="1"/>
    </xf>
    <xf numFmtId="15" fontId="4" fillId="0" borderId="11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44" fontId="8" fillId="3" borderId="11" xfId="8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 wrapText="1"/>
    </xf>
    <xf numFmtId="44" fontId="9" fillId="0" borderId="1" xfId="8" applyFont="1" applyFill="1" applyBorder="1" applyAlignment="1">
      <alignment horizontal="center" vertical="center" wrapText="1"/>
    </xf>
    <xf numFmtId="3" fontId="9" fillId="0" borderId="1" xfId="8" applyNumberFormat="1" applyFont="1" applyFill="1" applyBorder="1" applyAlignment="1">
      <alignment horizontal="center" vertical="center" wrapText="1"/>
    </xf>
    <xf numFmtId="15" fontId="9" fillId="0" borderId="1" xfId="8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5" fontId="9" fillId="0" borderId="1" xfId="0" applyNumberFormat="1" applyFont="1" applyBorder="1" applyAlignment="1">
      <alignment horizontal="center" vertical="center" wrapText="1"/>
    </xf>
    <xf numFmtId="9" fontId="8" fillId="0" borderId="1" xfId="9" applyFont="1" applyFill="1" applyBorder="1" applyAlignment="1">
      <alignment horizontal="center" vertical="center"/>
    </xf>
    <xf numFmtId="44" fontId="8" fillId="3" borderId="1" xfId="8" applyFont="1" applyFill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44" fontId="8" fillId="4" borderId="1" xfId="8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4" fontId="8" fillId="4" borderId="11" xfId="8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left" vertical="center" wrapText="1"/>
    </xf>
    <xf numFmtId="167" fontId="8" fillId="5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5" fontId="4" fillId="0" borderId="9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5" fontId="14" fillId="0" borderId="1" xfId="0" applyNumberFormat="1" applyFont="1" applyBorder="1" applyAlignment="1">
      <alignment horizontal="center" vertical="center"/>
    </xf>
    <xf numFmtId="15" fontId="15" fillId="0" borderId="1" xfId="0" applyNumberFormat="1" applyFont="1" applyBorder="1" applyAlignment="1">
      <alignment horizontal="center" vertical="center" wrapText="1"/>
    </xf>
    <xf numFmtId="44" fontId="8" fillId="0" borderId="1" xfId="8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vertical="center"/>
    </xf>
    <xf numFmtId="44" fontId="8" fillId="0" borderId="2" xfId="0" applyNumberFormat="1" applyFont="1" applyBorder="1" applyAlignment="1">
      <alignment vertical="center"/>
    </xf>
    <xf numFmtId="44" fontId="8" fillId="0" borderId="8" xfId="0" applyNumberFormat="1" applyFont="1" applyBorder="1" applyAlignment="1">
      <alignment vertical="center"/>
    </xf>
    <xf numFmtId="44" fontId="8" fillId="3" borderId="1" xfId="0" applyNumberFormat="1" applyFont="1" applyFill="1" applyBorder="1" applyAlignment="1">
      <alignment horizontal="right" vertical="center"/>
    </xf>
    <xf numFmtId="15" fontId="8" fillId="0" borderId="11" xfId="0" applyNumberFormat="1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166" fontId="9" fillId="0" borderId="11" xfId="0" applyNumberFormat="1" applyFont="1" applyBorder="1" applyAlignment="1">
      <alignment horizontal="center" vertical="center" wrapText="1"/>
    </xf>
    <xf numFmtId="165" fontId="9" fillId="0" borderId="11" xfId="0" applyNumberFormat="1" applyFont="1" applyBorder="1" applyAlignment="1">
      <alignment horizontal="center" vertical="center" wrapText="1"/>
    </xf>
    <xf numFmtId="167" fontId="9" fillId="0" borderId="11" xfId="0" applyNumberFormat="1" applyFont="1" applyBorder="1" applyAlignment="1">
      <alignment horizontal="center" vertical="center" wrapText="1"/>
    </xf>
    <xf numFmtId="167" fontId="8" fillId="5" borderId="11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65" fontId="9" fillId="2" borderId="1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166" fontId="8" fillId="2" borderId="3" xfId="1" applyNumberFormat="1" applyFont="1" applyFill="1" applyBorder="1" applyAlignment="1">
      <alignment horizontal="center" vertical="center" wrapText="1"/>
    </xf>
    <xf numFmtId="166" fontId="8" fillId="2" borderId="8" xfId="1" applyNumberFormat="1" applyFont="1" applyFill="1" applyBorder="1" applyAlignment="1">
      <alignment horizontal="center" vertical="center" wrapText="1"/>
    </xf>
    <xf numFmtId="166" fontId="7" fillId="5" borderId="11" xfId="1" applyNumberFormat="1" applyFont="1" applyFill="1" applyBorder="1" applyAlignment="1">
      <alignment horizontal="center" vertical="center" wrapText="1"/>
    </xf>
    <xf numFmtId="166" fontId="7" fillId="5" borderId="12" xfId="1" applyNumberFormat="1" applyFont="1" applyFill="1" applyBorder="1" applyAlignment="1">
      <alignment horizontal="center" vertical="center" wrapText="1"/>
    </xf>
    <xf numFmtId="166" fontId="7" fillId="5" borderId="7" xfId="1" applyNumberFormat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6" fontId="7" fillId="2" borderId="11" xfId="1" applyNumberFormat="1" applyFont="1" applyFill="1" applyBorder="1" applyAlignment="1">
      <alignment horizontal="center" vertical="center" wrapText="1"/>
    </xf>
    <xf numFmtId="166" fontId="7" fillId="2" borderId="12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0" fontId="7" fillId="5" borderId="11" xfId="1" applyFont="1" applyFill="1" applyBorder="1" applyAlignment="1">
      <alignment horizontal="center" vertical="center" wrapText="1"/>
    </xf>
    <xf numFmtId="0" fontId="7" fillId="5" borderId="12" xfId="1" applyFont="1" applyFill="1" applyBorder="1" applyAlignment="1">
      <alignment horizontal="center" vertical="center" wrapText="1"/>
    </xf>
    <xf numFmtId="0" fontId="7" fillId="5" borderId="7" xfId="1" applyFont="1" applyFill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15" fontId="4" fillId="0" borderId="11" xfId="0" applyNumberFormat="1" applyFont="1" applyBorder="1" applyAlignment="1">
      <alignment horizontal="center" vertical="center" wrapText="1"/>
    </xf>
    <xf numFmtId="15" fontId="4" fillId="0" borderId="12" xfId="0" applyNumberFormat="1" applyFont="1" applyBorder="1" applyAlignment="1">
      <alignment horizontal="center" vertical="center" wrapText="1"/>
    </xf>
    <xf numFmtId="15" fontId="4" fillId="0" borderId="7" xfId="0" applyNumberFormat="1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left" vertical="center" wrapText="1"/>
    </xf>
    <xf numFmtId="1" fontId="8" fillId="0" borderId="12" xfId="0" applyNumberFormat="1" applyFont="1" applyBorder="1" applyAlignment="1">
      <alignment horizontal="left" vertical="center" wrapText="1"/>
    </xf>
    <xf numFmtId="1" fontId="8" fillId="0" borderId="7" xfId="0" applyNumberFormat="1" applyFont="1" applyBorder="1" applyAlignment="1">
      <alignment horizontal="left" vertical="center" wrapText="1"/>
    </xf>
    <xf numFmtId="15" fontId="9" fillId="0" borderId="11" xfId="0" applyNumberFormat="1" applyFont="1" applyBorder="1" applyAlignment="1">
      <alignment horizontal="center" vertical="center" wrapText="1"/>
    </xf>
    <xf numFmtId="15" fontId="9" fillId="0" borderId="12" xfId="0" applyNumberFormat="1" applyFont="1" applyBorder="1" applyAlignment="1">
      <alignment horizontal="center" vertical="center" wrapText="1"/>
    </xf>
    <xf numFmtId="15" fontId="9" fillId="0" borderId="7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vertical="center" wrapText="1"/>
    </xf>
    <xf numFmtId="1" fontId="8" fillId="0" borderId="12" xfId="0" applyNumberFormat="1" applyFont="1" applyBorder="1" applyAlignment="1">
      <alignment vertical="center" wrapText="1"/>
    </xf>
    <xf numFmtId="1" fontId="8" fillId="0" borderId="7" xfId="0" applyNumberFormat="1" applyFont="1" applyBorder="1" applyAlignment="1">
      <alignment vertical="center" wrapText="1"/>
    </xf>
    <xf numFmtId="9" fontId="8" fillId="0" borderId="11" xfId="9" applyFont="1" applyFill="1" applyBorder="1" applyAlignment="1">
      <alignment horizontal="center" vertical="center"/>
    </xf>
    <xf numFmtId="9" fontId="8" fillId="0" borderId="12" xfId="9" applyFont="1" applyFill="1" applyBorder="1" applyAlignment="1">
      <alignment horizontal="center" vertical="center"/>
    </xf>
    <xf numFmtId="9" fontId="8" fillId="0" borderId="7" xfId="9" applyFont="1" applyFill="1" applyBorder="1" applyAlignment="1">
      <alignment horizontal="center" vertical="center"/>
    </xf>
    <xf numFmtId="44" fontId="8" fillId="3" borderId="11" xfId="8" applyFont="1" applyFill="1" applyBorder="1" applyAlignment="1">
      <alignment horizontal="center" vertical="center"/>
    </xf>
    <xf numFmtId="44" fontId="8" fillId="3" borderId="12" xfId="8" applyFont="1" applyFill="1" applyBorder="1" applyAlignment="1">
      <alignment horizontal="center" vertical="center"/>
    </xf>
    <xf numFmtId="44" fontId="8" fillId="3" borderId="7" xfId="8" applyFont="1" applyFill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 wrapText="1"/>
    </xf>
    <xf numFmtId="165" fontId="9" fillId="0" borderId="12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44" fontId="8" fillId="4" borderId="11" xfId="8" applyFont="1" applyFill="1" applyBorder="1" applyAlignment="1">
      <alignment horizontal="center" vertical="center" wrapText="1"/>
    </xf>
    <xf numFmtId="44" fontId="8" fillId="4" borderId="12" xfId="8" applyFont="1" applyFill="1" applyBorder="1" applyAlignment="1">
      <alignment horizontal="center" vertical="center" wrapText="1"/>
    </xf>
    <xf numFmtId="44" fontId="8" fillId="4" borderId="7" xfId="8" applyFont="1" applyFill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44" fontId="9" fillId="0" borderId="11" xfId="8" applyFont="1" applyFill="1" applyBorder="1" applyAlignment="1">
      <alignment horizontal="center" vertical="center" wrapText="1"/>
    </xf>
    <xf numFmtId="44" fontId="9" fillId="0" borderId="12" xfId="8" applyFont="1" applyFill="1" applyBorder="1" applyAlignment="1">
      <alignment horizontal="center" vertical="center" wrapText="1"/>
    </xf>
    <xf numFmtId="44" fontId="9" fillId="0" borderId="7" xfId="8" applyFont="1" applyFill="1" applyBorder="1" applyAlignment="1">
      <alignment horizontal="center" vertical="center" wrapText="1"/>
    </xf>
    <xf numFmtId="3" fontId="9" fillId="0" borderId="11" xfId="8" applyNumberFormat="1" applyFont="1" applyFill="1" applyBorder="1" applyAlignment="1">
      <alignment horizontal="center" vertical="center" wrapText="1"/>
    </xf>
    <xf numFmtId="3" fontId="9" fillId="0" borderId="12" xfId="8" applyNumberFormat="1" applyFont="1" applyFill="1" applyBorder="1" applyAlignment="1">
      <alignment horizontal="center" vertical="center" wrapText="1"/>
    </xf>
    <xf numFmtId="3" fontId="9" fillId="0" borderId="7" xfId="8" applyNumberFormat="1" applyFont="1" applyFill="1" applyBorder="1" applyAlignment="1">
      <alignment horizontal="center" vertical="center" wrapText="1"/>
    </xf>
    <xf numFmtId="15" fontId="9" fillId="0" borderId="11" xfId="8" applyNumberFormat="1" applyFont="1" applyFill="1" applyBorder="1" applyAlignment="1">
      <alignment horizontal="center" vertical="center" wrapText="1"/>
    </xf>
    <xf numFmtId="15" fontId="9" fillId="0" borderId="12" xfId="8" applyNumberFormat="1" applyFont="1" applyFill="1" applyBorder="1" applyAlignment="1">
      <alignment horizontal="center" vertical="center" wrapText="1"/>
    </xf>
    <xf numFmtId="15" fontId="9" fillId="0" borderId="7" xfId="8" applyNumberFormat="1" applyFont="1" applyFill="1" applyBorder="1" applyAlignment="1">
      <alignment horizontal="center" vertical="center" wrapText="1"/>
    </xf>
    <xf numFmtId="166" fontId="8" fillId="5" borderId="11" xfId="0" applyNumberFormat="1" applyFont="1" applyFill="1" applyBorder="1" applyAlignment="1">
      <alignment horizontal="center" vertical="center" wrapText="1"/>
    </xf>
    <xf numFmtId="166" fontId="8" fillId="5" borderId="12" xfId="0" applyNumberFormat="1" applyFont="1" applyFill="1" applyBorder="1" applyAlignment="1">
      <alignment horizontal="center" vertical="center" wrapText="1"/>
    </xf>
    <xf numFmtId="166" fontId="8" fillId="5" borderId="7" xfId="0" applyNumberFormat="1" applyFont="1" applyFill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164" fontId="8" fillId="5" borderId="11" xfId="0" applyNumberFormat="1" applyFont="1" applyFill="1" applyBorder="1" applyAlignment="1">
      <alignment horizontal="center" vertical="center" wrapText="1"/>
    </xf>
    <xf numFmtId="164" fontId="8" fillId="5" borderId="12" xfId="0" applyNumberFormat="1" applyFont="1" applyFill="1" applyBorder="1" applyAlignment="1">
      <alignment horizontal="center" vertical="center" wrapText="1"/>
    </xf>
    <xf numFmtId="164" fontId="8" fillId="5" borderId="7" xfId="0" applyNumberFormat="1" applyFont="1" applyFill="1" applyBorder="1" applyAlignment="1">
      <alignment horizontal="center" vertical="center" wrapText="1"/>
    </xf>
    <xf numFmtId="165" fontId="8" fillId="5" borderId="11" xfId="0" applyNumberFormat="1" applyFont="1" applyFill="1" applyBorder="1" applyAlignment="1">
      <alignment horizontal="center" vertical="center" wrapText="1"/>
    </xf>
    <xf numFmtId="165" fontId="8" fillId="5" borderId="12" xfId="0" applyNumberFormat="1" applyFont="1" applyFill="1" applyBorder="1" applyAlignment="1">
      <alignment horizontal="center" vertical="center" wrapText="1"/>
    </xf>
    <xf numFmtId="165" fontId="8" fillId="5" borderId="7" xfId="0" applyNumberFormat="1" applyFont="1" applyFill="1" applyBorder="1" applyAlignment="1">
      <alignment horizontal="center" vertical="center" wrapText="1"/>
    </xf>
    <xf numFmtId="167" fontId="9" fillId="0" borderId="11" xfId="0" applyNumberFormat="1" applyFont="1" applyBorder="1" applyAlignment="1">
      <alignment horizontal="center" vertical="center" wrapText="1"/>
    </xf>
    <xf numFmtId="167" fontId="9" fillId="0" borderId="12" xfId="0" applyNumberFormat="1" applyFont="1" applyBorder="1" applyAlignment="1">
      <alignment horizontal="center" vertical="center" wrapText="1"/>
    </xf>
    <xf numFmtId="167" fontId="9" fillId="0" borderId="7" xfId="0" applyNumberFormat="1" applyFont="1" applyBorder="1" applyAlignment="1">
      <alignment horizontal="center" vertical="center" wrapText="1"/>
    </xf>
    <xf numFmtId="167" fontId="8" fillId="5" borderId="11" xfId="0" applyNumberFormat="1" applyFont="1" applyFill="1" applyBorder="1" applyAlignment="1">
      <alignment horizontal="center" vertical="center" wrapText="1"/>
    </xf>
    <xf numFmtId="167" fontId="8" fillId="5" borderId="12" xfId="0" applyNumberFormat="1" applyFont="1" applyFill="1" applyBorder="1" applyAlignment="1">
      <alignment horizontal="center" vertical="center" wrapText="1"/>
    </xf>
    <xf numFmtId="167" fontId="8" fillId="5" borderId="7" xfId="0" applyNumberFormat="1" applyFont="1" applyFill="1" applyBorder="1" applyAlignment="1">
      <alignment horizontal="center" vertical="center" wrapText="1"/>
    </xf>
    <xf numFmtId="166" fontId="9" fillId="0" borderId="11" xfId="0" applyNumberFormat="1" applyFont="1" applyBorder="1" applyAlignment="1">
      <alignment horizontal="center" vertical="center" wrapText="1"/>
    </xf>
    <xf numFmtId="166" fontId="9" fillId="0" borderId="12" xfId="0" applyNumberFormat="1" applyFont="1" applyBorder="1" applyAlignment="1">
      <alignment horizontal="center" vertical="center" wrapText="1"/>
    </xf>
    <xf numFmtId="166" fontId="9" fillId="0" borderId="7" xfId="0" applyNumberFormat="1" applyFont="1" applyBorder="1" applyAlignment="1">
      <alignment horizontal="center" vertical="center" wrapText="1"/>
    </xf>
    <xf numFmtId="15" fontId="8" fillId="0" borderId="11" xfId="0" applyNumberFormat="1" applyFont="1" applyBorder="1" applyAlignment="1">
      <alignment horizontal="center" vertical="center" wrapText="1"/>
    </xf>
    <xf numFmtId="15" fontId="8" fillId="0" borderId="12" xfId="0" applyNumberFormat="1" applyFont="1" applyBorder="1" applyAlignment="1">
      <alignment horizontal="center" vertical="center" wrapText="1"/>
    </xf>
    <xf numFmtId="15" fontId="8" fillId="0" borderId="7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5" fontId="14" fillId="0" borderId="11" xfId="0" applyNumberFormat="1" applyFont="1" applyBorder="1" applyAlignment="1">
      <alignment horizontal="center" vertical="center"/>
    </xf>
    <xf numFmtId="15" fontId="14" fillId="0" borderId="12" xfId="0" applyNumberFormat="1" applyFont="1" applyBorder="1" applyAlignment="1">
      <alignment horizontal="center" vertical="center"/>
    </xf>
    <xf numFmtId="15" fontId="14" fillId="0" borderId="7" xfId="0" applyNumberFormat="1" applyFont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8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 wrapText="1"/>
    </xf>
    <xf numFmtId="44" fontId="9" fillId="0" borderId="1" xfId="8" applyFont="1" applyFill="1" applyBorder="1" applyAlignment="1">
      <alignment horizontal="center" vertical="center" wrapText="1"/>
    </xf>
    <xf numFmtId="3" fontId="9" fillId="0" borderId="1" xfId="8" applyNumberFormat="1" applyFont="1" applyFill="1" applyBorder="1" applyAlignment="1">
      <alignment horizontal="center" vertical="center" wrapText="1"/>
    </xf>
    <xf numFmtId="15" fontId="9" fillId="0" borderId="1" xfId="8" applyNumberFormat="1" applyFont="1" applyFill="1" applyBorder="1" applyAlignment="1">
      <alignment horizontal="center" vertical="center" wrapText="1"/>
    </xf>
    <xf numFmtId="9" fontId="8" fillId="0" borderId="1" xfId="9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9" fontId="8" fillId="0" borderId="11" xfId="9" applyFont="1" applyFill="1" applyBorder="1" applyAlignment="1">
      <alignment horizontal="left" vertical="center" wrapText="1"/>
    </xf>
    <xf numFmtId="9" fontId="8" fillId="0" borderId="7" xfId="9" applyFont="1" applyFill="1" applyBorder="1" applyAlignment="1">
      <alignment horizontal="left" vertical="center" wrapText="1"/>
    </xf>
    <xf numFmtId="4" fontId="9" fillId="0" borderId="11" xfId="8" applyNumberFormat="1" applyFont="1" applyFill="1" applyBorder="1" applyAlignment="1">
      <alignment horizontal="center" vertical="center" wrapText="1"/>
    </xf>
    <xf numFmtId="4" fontId="9" fillId="0" borderId="12" xfId="8" applyNumberFormat="1" applyFont="1" applyFill="1" applyBorder="1" applyAlignment="1">
      <alignment horizontal="center" vertical="center" wrapText="1"/>
    </xf>
    <xf numFmtId="4" fontId="9" fillId="0" borderId="7" xfId="8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5" fontId="15" fillId="0" borderId="11" xfId="0" applyNumberFormat="1" applyFont="1" applyBorder="1" applyAlignment="1">
      <alignment horizontal="center" vertical="center" wrapText="1"/>
    </xf>
    <xf numFmtId="15" fontId="15" fillId="0" borderId="12" xfId="0" applyNumberFormat="1" applyFont="1" applyBorder="1" applyAlignment="1">
      <alignment horizontal="center" vertical="center" wrapText="1"/>
    </xf>
    <xf numFmtId="15" fontId="15" fillId="0" borderId="7" xfId="0" applyNumberFormat="1" applyFont="1" applyBorder="1" applyAlignment="1">
      <alignment horizontal="center" vertical="center" wrapText="1"/>
    </xf>
    <xf numFmtId="1" fontId="16" fillId="0" borderId="11" xfId="0" applyNumberFormat="1" applyFont="1" applyBorder="1" applyAlignment="1">
      <alignment horizontal="left" vertical="center" wrapText="1"/>
    </xf>
    <xf numFmtId="1" fontId="16" fillId="0" borderId="12" xfId="0" applyNumberFormat="1" applyFont="1" applyBorder="1" applyAlignment="1">
      <alignment horizontal="left" vertical="center" wrapText="1"/>
    </xf>
    <xf numFmtId="1" fontId="16" fillId="0" borderId="7" xfId="0" applyNumberFormat="1" applyFont="1" applyBorder="1" applyAlignment="1">
      <alignment horizontal="left" vertical="center" wrapText="1"/>
    </xf>
    <xf numFmtId="15" fontId="8" fillId="0" borderId="11" xfId="0" applyNumberFormat="1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44" fontId="8" fillId="0" borderId="11" xfId="8" applyFont="1" applyFill="1" applyBorder="1" applyAlignment="1">
      <alignment horizontal="left" vertical="center" wrapText="1"/>
    </xf>
    <xf numFmtId="44" fontId="8" fillId="0" borderId="11" xfId="8" applyFont="1" applyFill="1" applyBorder="1" applyAlignment="1">
      <alignment horizontal="center" vertical="center" wrapText="1"/>
    </xf>
    <xf numFmtId="44" fontId="8" fillId="0" borderId="12" xfId="8" applyFont="1" applyFill="1" applyBorder="1" applyAlignment="1">
      <alignment horizontal="center" vertical="center" wrapText="1"/>
    </xf>
    <xf numFmtId="44" fontId="8" fillId="0" borderId="7" xfId="8" applyFont="1" applyFill="1" applyBorder="1" applyAlignment="1">
      <alignment horizontal="center" vertical="center" wrapText="1"/>
    </xf>
    <xf numFmtId="15" fontId="15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left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44" fontId="8" fillId="0" borderId="1" xfId="8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9" fontId="8" fillId="0" borderId="10" xfId="9" applyFont="1" applyFill="1" applyBorder="1" applyAlignment="1">
      <alignment horizontal="center" vertical="center"/>
    </xf>
    <xf numFmtId="9" fontId="8" fillId="0" borderId="6" xfId="9" applyFont="1" applyFill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 wrapText="1"/>
    </xf>
    <xf numFmtId="44" fontId="8" fillId="3" borderId="11" xfId="8" applyFont="1" applyFill="1" applyBorder="1" applyAlignment="1">
      <alignment horizontal="left" vertical="center" wrapText="1"/>
    </xf>
    <xf numFmtId="15" fontId="4" fillId="0" borderId="11" xfId="0" applyNumberFormat="1" applyFont="1" applyBorder="1" applyAlignment="1">
      <alignment horizontal="left" vertical="center" wrapText="1"/>
    </xf>
    <xf numFmtId="44" fontId="8" fillId="3" borderId="7" xfId="8" applyFont="1" applyFill="1" applyBorder="1" applyAlignment="1">
      <alignment horizontal="left" vertical="center" wrapText="1"/>
    </xf>
    <xf numFmtId="15" fontId="4" fillId="0" borderId="7" xfId="0" applyNumberFormat="1" applyFont="1" applyBorder="1" applyAlignment="1">
      <alignment horizontal="left" vertical="center" wrapText="1"/>
    </xf>
    <xf numFmtId="0" fontId="9" fillId="0" borderId="13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</cellXfs>
  <cellStyles count="10">
    <cellStyle name="Moneda" xfId="8" builtinId="4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5 2" xfId="5" xr:uid="{00000000-0005-0000-0000-000006000000}"/>
    <cellStyle name="Normal 5 3" xfId="6" xr:uid="{00000000-0005-0000-0000-000007000000}"/>
    <cellStyle name="Porcentaje" xfId="9" builtinId="5"/>
    <cellStyle name="Porcentual 2" xfId="7" xr:uid="{00000000-0005-0000-0000-000009000000}"/>
  </cellStyles>
  <dxfs count="0"/>
  <tableStyles count="0" defaultTableStyle="TableStyleMedium9" defaultPivotStyle="PivotStyleLight16"/>
  <colors>
    <mruColors>
      <color rgb="FFFFFFEB"/>
      <color rgb="FFAFDC7E"/>
      <color rgb="FFFFFF71"/>
      <color rgb="FFFFFFCC"/>
      <color rgb="FFFFFFD5"/>
      <color rgb="FFFAF0F0"/>
      <color rgb="FFF9F2EB"/>
      <color rgb="FFF0E0D0"/>
      <color rgb="FFC4E59F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76"/>
  <sheetViews>
    <sheetView tabSelected="1" view="pageBreakPreview" zoomScale="70" zoomScaleNormal="70" zoomScaleSheetLayoutView="70" workbookViewId="0">
      <pane ySplit="4" topLeftCell="A5" activePane="bottomLeft" state="frozen"/>
      <selection activeCell="AC1" sqref="AC1"/>
      <selection pane="bottomLeft" activeCell="E5" sqref="E5:E7"/>
    </sheetView>
  </sheetViews>
  <sheetFormatPr baseColWidth="10" defaultColWidth="11.42578125" defaultRowHeight="15.75"/>
  <cols>
    <col min="1" max="1" width="14.42578125" style="1" customWidth="1"/>
    <col min="2" max="2" width="12.140625" style="1" hidden="1" customWidth="1"/>
    <col min="3" max="3" width="9.7109375" style="1" hidden="1" customWidth="1"/>
    <col min="4" max="4" width="28.28515625" style="1" customWidth="1"/>
    <col min="5" max="5" width="57.7109375" style="1" customWidth="1"/>
    <col min="6" max="6" width="14.28515625" style="1" customWidth="1"/>
    <col min="7" max="7" width="25.5703125" style="1" bestFit="1" customWidth="1"/>
    <col min="8" max="8" width="18" style="1" customWidth="1"/>
    <col min="9" max="9" width="13.85546875" style="1" customWidth="1"/>
    <col min="10" max="10" width="13" style="1" hidden="1" customWidth="1"/>
    <col min="11" max="11" width="10.85546875" style="1" hidden="1" customWidth="1"/>
    <col min="12" max="12" width="12.5703125" style="1" hidden="1" customWidth="1"/>
    <col min="13" max="13" width="6.28515625" style="3" bestFit="1" customWidth="1"/>
    <col min="14" max="14" width="21.140625" style="1" customWidth="1"/>
    <col min="15" max="15" width="19.28515625" style="57" customWidth="1"/>
    <col min="16" max="16" width="17.85546875" style="58" customWidth="1"/>
    <col min="17" max="17" width="16.7109375" style="7" bestFit="1" customWidth="1"/>
    <col min="18" max="18" width="17.140625" style="7" bestFit="1" customWidth="1"/>
    <col min="19" max="19" width="14.42578125" style="7" bestFit="1" customWidth="1"/>
    <col min="20" max="20" width="15.42578125" style="21" bestFit="1" customWidth="1"/>
    <col min="21" max="21" width="16.140625" style="21" bestFit="1" customWidth="1"/>
    <col min="22" max="22" width="17.140625" style="21" bestFit="1" customWidth="1"/>
    <col min="23" max="24" width="15.28515625" style="21" customWidth="1"/>
    <col min="25" max="25" width="16.140625" style="7" bestFit="1" customWidth="1"/>
    <col min="26" max="26" width="17.5703125" style="7" bestFit="1" customWidth="1"/>
    <col min="27" max="27" width="16.140625" style="7" bestFit="1" customWidth="1"/>
    <col min="28" max="28" width="17.5703125" style="21" bestFit="1" customWidth="1"/>
    <col min="29" max="30" width="17.5703125" style="21" customWidth="1"/>
    <col min="31" max="31" width="14.5703125" style="7" bestFit="1" customWidth="1"/>
    <col min="32" max="32" width="15.5703125" style="7" bestFit="1" customWidth="1"/>
    <col min="33" max="34" width="15.28515625" style="7" customWidth="1"/>
    <col min="35" max="35" width="14.42578125" style="7" bestFit="1" customWidth="1"/>
    <col min="36" max="36" width="15.42578125" style="21" bestFit="1" customWidth="1"/>
    <col min="37" max="37" width="14.42578125" style="21" bestFit="1" customWidth="1"/>
    <col min="38" max="38" width="15.42578125" style="21" bestFit="1" customWidth="1"/>
    <col min="39" max="40" width="15.42578125" style="21" customWidth="1"/>
    <col min="41" max="41" width="16.7109375" style="7" bestFit="1" customWidth="1"/>
    <col min="42" max="42" width="17.140625" style="7" bestFit="1" customWidth="1"/>
    <col min="43" max="43" width="16" style="7" bestFit="1" customWidth="1"/>
    <col min="44" max="44" width="15.85546875" style="21" bestFit="1" customWidth="1"/>
    <col min="45" max="48" width="13.5703125" style="21" customWidth="1"/>
    <col min="49" max="49" width="16.7109375" style="7" bestFit="1" customWidth="1"/>
    <col min="50" max="50" width="17" style="21" bestFit="1" customWidth="1"/>
    <col min="51" max="51" width="18.28515625" style="7" bestFit="1" customWidth="1"/>
    <col min="52" max="52" width="18.7109375" style="21" bestFit="1" customWidth="1"/>
    <col min="53" max="53" width="16" style="7" bestFit="1" customWidth="1"/>
    <col min="54" max="54" width="15.5703125" style="21" bestFit="1" customWidth="1"/>
    <col min="55" max="55" width="14.5703125" style="21" bestFit="1" customWidth="1"/>
    <col min="56" max="56" width="15.5703125" style="21" bestFit="1" customWidth="1"/>
    <col min="57" max="57" width="18.28515625" style="21" bestFit="1" customWidth="1"/>
    <col min="58" max="58" width="18.7109375" style="21" bestFit="1" customWidth="1"/>
    <col min="59" max="59" width="19.85546875" style="7" bestFit="1" customWidth="1"/>
    <col min="60" max="60" width="18.5703125" style="7" bestFit="1" customWidth="1"/>
    <col min="61" max="61" width="19.85546875" style="7" bestFit="1" customWidth="1"/>
    <col min="62" max="62" width="18.5703125" style="21" bestFit="1" customWidth="1"/>
    <col min="63" max="63" width="15.85546875" style="1" customWidth="1"/>
    <col min="64" max="64" width="22" style="1" customWidth="1"/>
    <col min="65" max="65" width="16.85546875" style="1" customWidth="1"/>
    <col min="66" max="66" width="26.85546875" style="1" customWidth="1"/>
    <col min="67" max="67" width="14.140625" style="1" bestFit="1" customWidth="1"/>
    <col min="68" max="16384" width="11.42578125" style="1"/>
  </cols>
  <sheetData>
    <row r="1" spans="1:67" ht="36" customHeight="1">
      <c r="A1" s="123" t="s">
        <v>0</v>
      </c>
      <c r="B1" s="126" t="s">
        <v>16</v>
      </c>
      <c r="C1" s="126"/>
      <c r="D1" s="127" t="s">
        <v>7</v>
      </c>
      <c r="E1" s="128"/>
      <c r="F1" s="128"/>
      <c r="G1" s="128"/>
      <c r="H1" s="128"/>
      <c r="I1" s="128"/>
      <c r="J1" s="129"/>
      <c r="K1" s="130" t="s">
        <v>6</v>
      </c>
      <c r="L1" s="130"/>
      <c r="M1" s="130"/>
      <c r="N1" s="130"/>
      <c r="O1" s="123" t="s">
        <v>39</v>
      </c>
      <c r="P1" s="123" t="s">
        <v>15</v>
      </c>
      <c r="Q1" s="136" t="s">
        <v>106</v>
      </c>
      <c r="R1" s="148"/>
      <c r="S1" s="148"/>
      <c r="T1" s="137"/>
      <c r="U1" s="136" t="s">
        <v>105</v>
      </c>
      <c r="V1" s="148"/>
      <c r="W1" s="148"/>
      <c r="X1" s="148"/>
      <c r="Y1" s="148"/>
      <c r="Z1" s="148"/>
      <c r="AA1" s="148"/>
      <c r="AB1" s="137"/>
      <c r="AC1" s="76"/>
      <c r="AD1" s="76"/>
      <c r="AE1" s="136" t="s">
        <v>17</v>
      </c>
      <c r="AF1" s="148"/>
      <c r="AG1" s="148"/>
      <c r="AH1" s="148"/>
      <c r="AI1" s="148"/>
      <c r="AJ1" s="148"/>
      <c r="AK1" s="148"/>
      <c r="AL1" s="137"/>
      <c r="AM1" s="136" t="s">
        <v>3</v>
      </c>
      <c r="AN1" s="148"/>
      <c r="AO1" s="148"/>
      <c r="AP1" s="148"/>
      <c r="AQ1" s="148"/>
      <c r="AR1" s="148"/>
      <c r="AS1" s="131" t="s">
        <v>158</v>
      </c>
      <c r="AT1" s="131"/>
      <c r="AU1" s="131" t="s">
        <v>150</v>
      </c>
      <c r="AV1" s="131"/>
      <c r="AW1" s="136" t="s">
        <v>94</v>
      </c>
      <c r="AX1" s="137"/>
      <c r="AY1" s="138" t="s">
        <v>93</v>
      </c>
      <c r="AZ1" s="139"/>
      <c r="BA1" s="138" t="s">
        <v>97</v>
      </c>
      <c r="BB1" s="139"/>
      <c r="BC1" s="138" t="s">
        <v>96</v>
      </c>
      <c r="BD1" s="139"/>
      <c r="BE1" s="138" t="s">
        <v>128</v>
      </c>
      <c r="BF1" s="139"/>
      <c r="BG1" s="131" t="s">
        <v>92</v>
      </c>
      <c r="BH1" s="131"/>
      <c r="BI1" s="131"/>
      <c r="BJ1" s="131"/>
      <c r="BK1" s="132" t="s">
        <v>40</v>
      </c>
      <c r="BL1" s="135" t="s">
        <v>41</v>
      </c>
      <c r="BM1" s="135"/>
      <c r="BN1" s="135"/>
    </row>
    <row r="2" spans="1:67" ht="18" customHeight="1">
      <c r="A2" s="124"/>
      <c r="B2" s="126"/>
      <c r="C2" s="126"/>
      <c r="D2" s="123" t="s">
        <v>24</v>
      </c>
      <c r="E2" s="123" t="s">
        <v>26</v>
      </c>
      <c r="F2" s="123" t="s">
        <v>14</v>
      </c>
      <c r="G2" s="123" t="s">
        <v>27</v>
      </c>
      <c r="H2" s="123" t="s">
        <v>2</v>
      </c>
      <c r="I2" s="123" t="s">
        <v>22</v>
      </c>
      <c r="J2" s="123" t="s">
        <v>28</v>
      </c>
      <c r="K2" s="127" t="s">
        <v>29</v>
      </c>
      <c r="L2" s="129"/>
      <c r="M2" s="123" t="s">
        <v>1</v>
      </c>
      <c r="N2" s="123" t="s">
        <v>4</v>
      </c>
      <c r="O2" s="124"/>
      <c r="P2" s="124"/>
      <c r="Q2" s="143" t="s">
        <v>89</v>
      </c>
      <c r="R2" s="149"/>
      <c r="S2" s="143" t="s">
        <v>48</v>
      </c>
      <c r="T2" s="149"/>
      <c r="U2" s="126" t="s">
        <v>101</v>
      </c>
      <c r="V2" s="126"/>
      <c r="W2" s="143" t="s">
        <v>102</v>
      </c>
      <c r="X2" s="149"/>
      <c r="Y2" s="143" t="s">
        <v>103</v>
      </c>
      <c r="Z2" s="149"/>
      <c r="AA2" s="143" t="s">
        <v>104</v>
      </c>
      <c r="AB2" s="149"/>
      <c r="AC2" s="143" t="s">
        <v>157</v>
      </c>
      <c r="AD2" s="144"/>
      <c r="AE2" s="143" t="s">
        <v>107</v>
      </c>
      <c r="AF2" s="144"/>
      <c r="AG2" s="126" t="s">
        <v>108</v>
      </c>
      <c r="AH2" s="126"/>
      <c r="AI2" s="126" t="s">
        <v>98</v>
      </c>
      <c r="AJ2" s="126"/>
      <c r="AK2" s="143" t="s">
        <v>99</v>
      </c>
      <c r="AL2" s="149"/>
      <c r="AM2" s="143" t="s">
        <v>138</v>
      </c>
      <c r="AN2" s="144"/>
      <c r="AO2" s="143" t="s">
        <v>139</v>
      </c>
      <c r="AP2" s="144"/>
      <c r="AQ2" s="126" t="s">
        <v>100</v>
      </c>
      <c r="AR2" s="126"/>
      <c r="AS2" s="126" t="s">
        <v>11</v>
      </c>
      <c r="AT2" s="147" t="s">
        <v>12</v>
      </c>
      <c r="AU2" s="126" t="s">
        <v>11</v>
      </c>
      <c r="AV2" s="147" t="s">
        <v>12</v>
      </c>
      <c r="AW2" s="123" t="s">
        <v>11</v>
      </c>
      <c r="AX2" s="155" t="s">
        <v>12</v>
      </c>
      <c r="AY2" s="152" t="s">
        <v>11</v>
      </c>
      <c r="AZ2" s="140" t="s">
        <v>12</v>
      </c>
      <c r="BA2" s="152" t="s">
        <v>11</v>
      </c>
      <c r="BB2" s="140" t="s">
        <v>12</v>
      </c>
      <c r="BC2" s="152" t="s">
        <v>11</v>
      </c>
      <c r="BD2" s="140" t="s">
        <v>12</v>
      </c>
      <c r="BE2" s="123" t="s">
        <v>11</v>
      </c>
      <c r="BF2" s="155" t="s">
        <v>12</v>
      </c>
      <c r="BG2" s="143" t="s">
        <v>90</v>
      </c>
      <c r="BH2" s="149"/>
      <c r="BI2" s="143" t="s">
        <v>91</v>
      </c>
      <c r="BJ2" s="149"/>
      <c r="BK2" s="133"/>
      <c r="BL2" s="151" t="s">
        <v>21</v>
      </c>
      <c r="BM2" s="151" t="s">
        <v>10</v>
      </c>
      <c r="BN2" s="151"/>
    </row>
    <row r="3" spans="1:67" ht="18" customHeight="1">
      <c r="A3" s="124"/>
      <c r="B3" s="123" t="s">
        <v>13</v>
      </c>
      <c r="C3" s="123" t="s">
        <v>25</v>
      </c>
      <c r="D3" s="124"/>
      <c r="E3" s="124"/>
      <c r="F3" s="124"/>
      <c r="G3" s="124"/>
      <c r="H3" s="124"/>
      <c r="I3" s="124"/>
      <c r="J3" s="124"/>
      <c r="K3" s="143" t="s">
        <v>13</v>
      </c>
      <c r="L3" s="149" t="s">
        <v>25</v>
      </c>
      <c r="M3" s="124"/>
      <c r="N3" s="124"/>
      <c r="O3" s="124"/>
      <c r="P3" s="124"/>
      <c r="Q3" s="145"/>
      <c r="R3" s="150"/>
      <c r="S3" s="145"/>
      <c r="T3" s="150"/>
      <c r="U3" s="126"/>
      <c r="V3" s="126"/>
      <c r="W3" s="145"/>
      <c r="X3" s="150"/>
      <c r="Y3" s="145"/>
      <c r="Z3" s="150"/>
      <c r="AA3" s="145"/>
      <c r="AB3" s="150"/>
      <c r="AC3" s="145"/>
      <c r="AD3" s="146"/>
      <c r="AE3" s="145"/>
      <c r="AF3" s="146"/>
      <c r="AG3" s="126"/>
      <c r="AH3" s="126"/>
      <c r="AI3" s="126"/>
      <c r="AJ3" s="126"/>
      <c r="AK3" s="145"/>
      <c r="AL3" s="150"/>
      <c r="AM3" s="145"/>
      <c r="AN3" s="146"/>
      <c r="AO3" s="145"/>
      <c r="AP3" s="146"/>
      <c r="AQ3" s="126"/>
      <c r="AR3" s="126"/>
      <c r="AS3" s="126"/>
      <c r="AT3" s="147"/>
      <c r="AU3" s="126"/>
      <c r="AV3" s="147"/>
      <c r="AW3" s="124"/>
      <c r="AX3" s="156"/>
      <c r="AY3" s="153"/>
      <c r="AZ3" s="141"/>
      <c r="BA3" s="153"/>
      <c r="BB3" s="141"/>
      <c r="BC3" s="153"/>
      <c r="BD3" s="141"/>
      <c r="BE3" s="124"/>
      <c r="BF3" s="156"/>
      <c r="BG3" s="145"/>
      <c r="BH3" s="150"/>
      <c r="BI3" s="145"/>
      <c r="BJ3" s="150"/>
      <c r="BK3" s="133"/>
      <c r="BL3" s="151"/>
      <c r="BM3" s="151"/>
      <c r="BN3" s="151"/>
    </row>
    <row r="4" spans="1:67" ht="25.5" customHeight="1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45"/>
      <c r="L4" s="150"/>
      <c r="M4" s="125"/>
      <c r="N4" s="125"/>
      <c r="O4" s="125"/>
      <c r="P4" s="125"/>
      <c r="Q4" s="78" t="s">
        <v>11</v>
      </c>
      <c r="R4" s="80" t="s">
        <v>12</v>
      </c>
      <c r="S4" s="78" t="s">
        <v>11</v>
      </c>
      <c r="T4" s="80" t="s">
        <v>12</v>
      </c>
      <c r="U4" s="78" t="s">
        <v>11</v>
      </c>
      <c r="V4" s="80" t="s">
        <v>12</v>
      </c>
      <c r="W4" s="78" t="s">
        <v>11</v>
      </c>
      <c r="X4" s="80" t="s">
        <v>12</v>
      </c>
      <c r="Y4" s="78" t="s">
        <v>11</v>
      </c>
      <c r="Z4" s="80" t="s">
        <v>12</v>
      </c>
      <c r="AA4" s="78" t="s">
        <v>11</v>
      </c>
      <c r="AB4" s="80" t="s">
        <v>12</v>
      </c>
      <c r="AC4" s="78" t="s">
        <v>11</v>
      </c>
      <c r="AD4" s="80" t="s">
        <v>12</v>
      </c>
      <c r="AE4" s="78" t="s">
        <v>11</v>
      </c>
      <c r="AF4" s="80" t="s">
        <v>12</v>
      </c>
      <c r="AG4" s="78" t="s">
        <v>11</v>
      </c>
      <c r="AH4" s="80" t="s">
        <v>12</v>
      </c>
      <c r="AI4" s="78" t="s">
        <v>11</v>
      </c>
      <c r="AJ4" s="80" t="s">
        <v>12</v>
      </c>
      <c r="AK4" s="66" t="s">
        <v>11</v>
      </c>
      <c r="AL4" s="67" t="s">
        <v>12</v>
      </c>
      <c r="AM4" s="78" t="s">
        <v>20</v>
      </c>
      <c r="AN4" s="80" t="s">
        <v>20</v>
      </c>
      <c r="AO4" s="78" t="s">
        <v>19</v>
      </c>
      <c r="AP4" s="80" t="s">
        <v>19</v>
      </c>
      <c r="AQ4" s="78" t="s">
        <v>18</v>
      </c>
      <c r="AR4" s="80" t="s">
        <v>18</v>
      </c>
      <c r="AS4" s="126"/>
      <c r="AT4" s="147"/>
      <c r="AU4" s="126"/>
      <c r="AV4" s="147"/>
      <c r="AW4" s="125"/>
      <c r="AX4" s="157"/>
      <c r="AY4" s="154"/>
      <c r="AZ4" s="142"/>
      <c r="BA4" s="154"/>
      <c r="BB4" s="142"/>
      <c r="BC4" s="154"/>
      <c r="BD4" s="142"/>
      <c r="BE4" s="125"/>
      <c r="BF4" s="157"/>
      <c r="BG4" s="66" t="s">
        <v>11</v>
      </c>
      <c r="BH4" s="67" t="s">
        <v>12</v>
      </c>
      <c r="BI4" s="66" t="s">
        <v>11</v>
      </c>
      <c r="BJ4" s="67" t="s">
        <v>12</v>
      </c>
      <c r="BK4" s="134"/>
      <c r="BL4" s="151"/>
      <c r="BM4" s="79" t="s">
        <v>9</v>
      </c>
      <c r="BN4" s="79" t="s">
        <v>8</v>
      </c>
    </row>
    <row r="5" spans="1:67" s="2" customFormat="1" ht="19.899999999999999" customHeight="1">
      <c r="A5" s="158">
        <v>1</v>
      </c>
      <c r="B5" s="161" t="s">
        <v>51</v>
      </c>
      <c r="C5" s="164">
        <v>44535</v>
      </c>
      <c r="D5" s="167" t="s">
        <v>52</v>
      </c>
      <c r="E5" s="170" t="s">
        <v>53</v>
      </c>
      <c r="F5" s="173">
        <v>44945</v>
      </c>
      <c r="G5" s="188">
        <v>7513979.2000000002</v>
      </c>
      <c r="H5" s="191" t="s">
        <v>54</v>
      </c>
      <c r="I5" s="194" t="s">
        <v>55</v>
      </c>
      <c r="J5" s="197">
        <v>5000</v>
      </c>
      <c r="K5" s="197" t="s">
        <v>56</v>
      </c>
      <c r="L5" s="200">
        <v>44949</v>
      </c>
      <c r="M5" s="179">
        <v>0.35</v>
      </c>
      <c r="N5" s="182">
        <f>G5*M5</f>
        <v>2629892.7200000002</v>
      </c>
      <c r="O5" s="164" t="s">
        <v>42</v>
      </c>
      <c r="P5" s="164" t="s">
        <v>43</v>
      </c>
      <c r="Q5" s="185" t="s">
        <v>23</v>
      </c>
      <c r="R5" s="212" t="s">
        <v>23</v>
      </c>
      <c r="S5" s="215" t="s">
        <v>23</v>
      </c>
      <c r="T5" s="218" t="s">
        <v>23</v>
      </c>
      <c r="U5" s="173" t="s">
        <v>23</v>
      </c>
      <c r="V5" s="212" t="s">
        <v>23</v>
      </c>
      <c r="W5" s="221" t="s">
        <v>23</v>
      </c>
      <c r="X5" s="203" t="s">
        <v>23</v>
      </c>
      <c r="Y5" s="206" t="s">
        <v>23</v>
      </c>
      <c r="Z5" s="209" t="s">
        <v>23</v>
      </c>
      <c r="AA5" s="206" t="s">
        <v>23</v>
      </c>
      <c r="AB5" s="209" t="s">
        <v>23</v>
      </c>
      <c r="AC5" s="173" t="s">
        <v>23</v>
      </c>
      <c r="AD5" s="212" t="s">
        <v>23</v>
      </c>
      <c r="AE5" s="173" t="s">
        <v>23</v>
      </c>
      <c r="AF5" s="212" t="s">
        <v>23</v>
      </c>
      <c r="AG5" s="173" t="s">
        <v>23</v>
      </c>
      <c r="AH5" s="212" t="s">
        <v>23</v>
      </c>
      <c r="AI5" s="221" t="s">
        <v>23</v>
      </c>
      <c r="AJ5" s="203" t="s">
        <v>23</v>
      </c>
      <c r="AK5" s="221" t="s">
        <v>23</v>
      </c>
      <c r="AL5" s="203" t="s">
        <v>23</v>
      </c>
      <c r="AM5" s="185" t="s">
        <v>23</v>
      </c>
      <c r="AN5" s="212" t="s">
        <v>23</v>
      </c>
      <c r="AO5" s="185" t="s">
        <v>23</v>
      </c>
      <c r="AP5" s="212" t="s">
        <v>23</v>
      </c>
      <c r="AQ5" s="221" t="s">
        <v>23</v>
      </c>
      <c r="AR5" s="203" t="s">
        <v>23</v>
      </c>
      <c r="AS5" s="185" t="s">
        <v>23</v>
      </c>
      <c r="AT5" s="212" t="s">
        <v>23</v>
      </c>
      <c r="AU5" s="221" t="s">
        <v>23</v>
      </c>
      <c r="AV5" s="203" t="s">
        <v>23</v>
      </c>
      <c r="AW5" s="206" t="s">
        <v>23</v>
      </c>
      <c r="AX5" s="209" t="s">
        <v>23</v>
      </c>
      <c r="AY5" s="185" t="s">
        <v>23</v>
      </c>
      <c r="AZ5" s="212" t="s">
        <v>23</v>
      </c>
      <c r="BA5" s="221" t="s">
        <v>23</v>
      </c>
      <c r="BB5" s="203" t="s">
        <v>23</v>
      </c>
      <c r="BC5" s="185" t="s">
        <v>23</v>
      </c>
      <c r="BD5" s="212" t="s">
        <v>23</v>
      </c>
      <c r="BE5" s="185" t="s">
        <v>23</v>
      </c>
      <c r="BF5" s="212" t="s">
        <v>23</v>
      </c>
      <c r="BG5" s="206">
        <v>85040</v>
      </c>
      <c r="BH5" s="209">
        <v>27627</v>
      </c>
      <c r="BI5" s="206">
        <v>20640</v>
      </c>
      <c r="BJ5" s="209">
        <v>27627</v>
      </c>
      <c r="BK5" s="224" t="s">
        <v>44</v>
      </c>
      <c r="BL5" s="227" t="s">
        <v>57</v>
      </c>
      <c r="BM5" s="230">
        <v>44951</v>
      </c>
      <c r="BN5" s="230">
        <v>44973</v>
      </c>
    </row>
    <row r="6" spans="1:67" s="2" customFormat="1" ht="19.899999999999999" customHeight="1">
      <c r="A6" s="159"/>
      <c r="B6" s="162"/>
      <c r="C6" s="165"/>
      <c r="D6" s="168"/>
      <c r="E6" s="171"/>
      <c r="F6" s="174"/>
      <c r="G6" s="189"/>
      <c r="H6" s="192"/>
      <c r="I6" s="195"/>
      <c r="J6" s="198"/>
      <c r="K6" s="198"/>
      <c r="L6" s="201"/>
      <c r="M6" s="180"/>
      <c r="N6" s="183"/>
      <c r="O6" s="165"/>
      <c r="P6" s="165"/>
      <c r="Q6" s="186"/>
      <c r="R6" s="213"/>
      <c r="S6" s="216"/>
      <c r="T6" s="219"/>
      <c r="U6" s="174"/>
      <c r="V6" s="213"/>
      <c r="W6" s="222"/>
      <c r="X6" s="204"/>
      <c r="Y6" s="207"/>
      <c r="Z6" s="210"/>
      <c r="AA6" s="207"/>
      <c r="AB6" s="210"/>
      <c r="AC6" s="174"/>
      <c r="AD6" s="213"/>
      <c r="AE6" s="174"/>
      <c r="AF6" s="213"/>
      <c r="AG6" s="174"/>
      <c r="AH6" s="213"/>
      <c r="AI6" s="222"/>
      <c r="AJ6" s="204"/>
      <c r="AK6" s="222"/>
      <c r="AL6" s="204"/>
      <c r="AM6" s="186"/>
      <c r="AN6" s="213"/>
      <c r="AO6" s="186"/>
      <c r="AP6" s="213"/>
      <c r="AQ6" s="222"/>
      <c r="AR6" s="204"/>
      <c r="AS6" s="186"/>
      <c r="AT6" s="213"/>
      <c r="AU6" s="222"/>
      <c r="AV6" s="204"/>
      <c r="AW6" s="207"/>
      <c r="AX6" s="210"/>
      <c r="AY6" s="186"/>
      <c r="AZ6" s="213"/>
      <c r="BA6" s="222"/>
      <c r="BB6" s="204"/>
      <c r="BC6" s="186"/>
      <c r="BD6" s="213"/>
      <c r="BE6" s="186"/>
      <c r="BF6" s="213"/>
      <c r="BG6" s="207"/>
      <c r="BH6" s="210"/>
      <c r="BI6" s="207"/>
      <c r="BJ6" s="210"/>
      <c r="BK6" s="225"/>
      <c r="BL6" s="228"/>
      <c r="BM6" s="231"/>
      <c r="BN6" s="231"/>
    </row>
    <row r="7" spans="1:67" s="2" customFormat="1" ht="29.25" customHeight="1">
      <c r="A7" s="160"/>
      <c r="B7" s="163"/>
      <c r="C7" s="166"/>
      <c r="D7" s="169"/>
      <c r="E7" s="172"/>
      <c r="F7" s="175"/>
      <c r="G7" s="190"/>
      <c r="H7" s="193"/>
      <c r="I7" s="196"/>
      <c r="J7" s="199"/>
      <c r="K7" s="199"/>
      <c r="L7" s="202"/>
      <c r="M7" s="181"/>
      <c r="N7" s="184"/>
      <c r="O7" s="166"/>
      <c r="P7" s="166"/>
      <c r="Q7" s="187"/>
      <c r="R7" s="214"/>
      <c r="S7" s="217"/>
      <c r="T7" s="220"/>
      <c r="U7" s="175"/>
      <c r="V7" s="214"/>
      <c r="W7" s="223"/>
      <c r="X7" s="205"/>
      <c r="Y7" s="208"/>
      <c r="Z7" s="211"/>
      <c r="AA7" s="208"/>
      <c r="AB7" s="211"/>
      <c r="AC7" s="175"/>
      <c r="AD7" s="214"/>
      <c r="AE7" s="175"/>
      <c r="AF7" s="214"/>
      <c r="AG7" s="175"/>
      <c r="AH7" s="214"/>
      <c r="AI7" s="223"/>
      <c r="AJ7" s="205"/>
      <c r="AK7" s="223"/>
      <c r="AL7" s="205"/>
      <c r="AM7" s="187"/>
      <c r="AN7" s="214"/>
      <c r="AO7" s="187"/>
      <c r="AP7" s="214"/>
      <c r="AQ7" s="223"/>
      <c r="AR7" s="205"/>
      <c r="AS7" s="187"/>
      <c r="AT7" s="214"/>
      <c r="AU7" s="223"/>
      <c r="AV7" s="205"/>
      <c r="AW7" s="208"/>
      <c r="AX7" s="211"/>
      <c r="AY7" s="187"/>
      <c r="AZ7" s="214"/>
      <c r="BA7" s="223"/>
      <c r="BB7" s="205"/>
      <c r="BC7" s="187"/>
      <c r="BD7" s="214"/>
      <c r="BE7" s="187"/>
      <c r="BF7" s="214"/>
      <c r="BG7" s="208"/>
      <c r="BH7" s="211"/>
      <c r="BI7" s="208"/>
      <c r="BJ7" s="211"/>
      <c r="BK7" s="226"/>
      <c r="BL7" s="229"/>
      <c r="BM7" s="232"/>
      <c r="BN7" s="232"/>
    </row>
    <row r="8" spans="1:67" s="3" customFormat="1" ht="31.5" customHeight="1">
      <c r="A8" s="14"/>
      <c r="B8" s="8"/>
      <c r="C8" s="8"/>
      <c r="D8" s="15"/>
      <c r="E8" s="15"/>
      <c r="F8" s="27"/>
      <c r="G8" s="33">
        <f>G5</f>
        <v>7513979.2000000002</v>
      </c>
      <c r="H8" s="27"/>
      <c r="I8" s="27"/>
      <c r="J8" s="27"/>
      <c r="K8" s="27"/>
      <c r="L8" s="27"/>
      <c r="M8" s="26"/>
      <c r="N8" s="33">
        <f>N5</f>
        <v>2629892.7200000002</v>
      </c>
      <c r="O8" s="8"/>
      <c r="P8" s="15"/>
      <c r="Q8" s="28"/>
      <c r="R8" s="28"/>
      <c r="S8" s="29"/>
      <c r="T8" s="29"/>
      <c r="U8" s="30"/>
      <c r="V8" s="28"/>
      <c r="W8" s="31"/>
      <c r="X8" s="31"/>
      <c r="Y8" s="32"/>
      <c r="Z8" s="32"/>
      <c r="AA8" s="32"/>
      <c r="AB8" s="32"/>
      <c r="AC8" s="30"/>
      <c r="AD8" s="28"/>
      <c r="AE8" s="30"/>
      <c r="AF8" s="28"/>
      <c r="AG8" s="30"/>
      <c r="AH8" s="28"/>
      <c r="AI8" s="31"/>
      <c r="AJ8" s="31"/>
      <c r="AK8" s="31"/>
      <c r="AL8" s="31"/>
      <c r="AM8" s="28"/>
      <c r="AN8" s="28"/>
      <c r="AO8" s="28"/>
      <c r="AP8" s="28"/>
      <c r="AQ8" s="31"/>
      <c r="AR8" s="31"/>
      <c r="AS8" s="28"/>
      <c r="AT8" s="28"/>
      <c r="AU8" s="31"/>
      <c r="AV8" s="31"/>
      <c r="AW8" s="32" t="str">
        <f t="shared" ref="AW8:BD8" si="0">AW5</f>
        <v>-</v>
      </c>
      <c r="AX8" s="32" t="str">
        <f t="shared" si="0"/>
        <v>-</v>
      </c>
      <c r="AY8" s="28" t="str">
        <f t="shared" si="0"/>
        <v>-</v>
      </c>
      <c r="AZ8" s="28" t="str">
        <f t="shared" si="0"/>
        <v>-</v>
      </c>
      <c r="BA8" s="31" t="str">
        <f t="shared" si="0"/>
        <v>-</v>
      </c>
      <c r="BB8" s="31" t="str">
        <f t="shared" si="0"/>
        <v>-</v>
      </c>
      <c r="BC8" s="28" t="str">
        <f t="shared" si="0"/>
        <v>-</v>
      </c>
      <c r="BD8" s="28" t="str">
        <f t="shared" si="0"/>
        <v>-</v>
      </c>
      <c r="BE8" s="28"/>
      <c r="BF8" s="28"/>
      <c r="BG8" s="32"/>
      <c r="BH8" s="32"/>
      <c r="BI8" s="32"/>
      <c r="BJ8" s="32"/>
      <c r="BK8" s="26"/>
      <c r="BL8" s="233" t="str">
        <f>D5</f>
        <v>CONVENIO-COMUN-MUNICIPIO-01-23</v>
      </c>
      <c r="BM8" s="233"/>
      <c r="BN8" s="234"/>
    </row>
    <row r="9" spans="1:67" s="2" customFormat="1" ht="87" customHeight="1">
      <c r="A9" s="158">
        <f>A5+1</f>
        <v>2</v>
      </c>
      <c r="B9" s="93" t="s">
        <v>30</v>
      </c>
      <c r="C9" s="89">
        <v>44535</v>
      </c>
      <c r="D9" s="235" t="s">
        <v>58</v>
      </c>
      <c r="E9" s="20" t="s">
        <v>59</v>
      </c>
      <c r="F9" s="236">
        <v>44945</v>
      </c>
      <c r="G9" s="45">
        <v>4121500</v>
      </c>
      <c r="H9" s="92" t="s">
        <v>60</v>
      </c>
      <c r="I9" s="237" t="s">
        <v>5</v>
      </c>
      <c r="J9" s="238">
        <v>50000</v>
      </c>
      <c r="K9" s="238" t="s">
        <v>45</v>
      </c>
      <c r="L9" s="239">
        <v>44960</v>
      </c>
      <c r="M9" s="240">
        <v>0.35</v>
      </c>
      <c r="N9" s="34">
        <f>G9*35%</f>
        <v>1442525</v>
      </c>
      <c r="O9" s="164" t="s">
        <v>42</v>
      </c>
      <c r="P9" s="89" t="s">
        <v>43</v>
      </c>
      <c r="Q9" s="77" t="s">
        <v>23</v>
      </c>
      <c r="R9" s="96" t="s">
        <v>23</v>
      </c>
      <c r="S9" s="100" t="s">
        <v>23</v>
      </c>
      <c r="T9" s="99" t="s">
        <v>23</v>
      </c>
      <c r="U9" s="86" t="s">
        <v>23</v>
      </c>
      <c r="V9" s="96" t="s">
        <v>23</v>
      </c>
      <c r="W9" s="71" t="s">
        <v>23</v>
      </c>
      <c r="X9" s="72" t="s">
        <v>23</v>
      </c>
      <c r="Y9" s="95" t="s">
        <v>23</v>
      </c>
      <c r="Z9" s="97" t="s">
        <v>23</v>
      </c>
      <c r="AA9" s="95" t="s">
        <v>23</v>
      </c>
      <c r="AB9" s="97" t="s">
        <v>23</v>
      </c>
      <c r="AC9" s="86" t="s">
        <v>23</v>
      </c>
      <c r="AD9" s="96" t="s">
        <v>23</v>
      </c>
      <c r="AE9" s="86" t="s">
        <v>23</v>
      </c>
      <c r="AF9" s="96" t="s">
        <v>23</v>
      </c>
      <c r="AG9" s="86" t="s">
        <v>23</v>
      </c>
      <c r="AH9" s="96" t="s">
        <v>23</v>
      </c>
      <c r="AI9" s="71" t="s">
        <v>23</v>
      </c>
      <c r="AJ9" s="72" t="s">
        <v>23</v>
      </c>
      <c r="AK9" s="71" t="s">
        <v>23</v>
      </c>
      <c r="AL9" s="72" t="s">
        <v>23</v>
      </c>
      <c r="AM9" s="77" t="s">
        <v>23</v>
      </c>
      <c r="AN9" s="96" t="s">
        <v>23</v>
      </c>
      <c r="AO9" s="77" t="s">
        <v>23</v>
      </c>
      <c r="AP9" s="96" t="s">
        <v>23</v>
      </c>
      <c r="AQ9" s="71" t="s">
        <v>23</v>
      </c>
      <c r="AR9" s="72" t="s">
        <v>23</v>
      </c>
      <c r="AS9" s="77" t="s">
        <v>23</v>
      </c>
      <c r="AT9" s="96" t="s">
        <v>23</v>
      </c>
      <c r="AU9" s="71" t="s">
        <v>23</v>
      </c>
      <c r="AV9" s="72" t="s">
        <v>23</v>
      </c>
      <c r="AW9" s="95" t="s">
        <v>23</v>
      </c>
      <c r="AX9" s="97" t="s">
        <v>23</v>
      </c>
      <c r="AY9" s="77">
        <v>50000</v>
      </c>
      <c r="AZ9" s="96">
        <v>49999.49</v>
      </c>
      <c r="BA9" s="71" t="s">
        <v>23</v>
      </c>
      <c r="BB9" s="72" t="s">
        <v>23</v>
      </c>
      <c r="BC9" s="77"/>
      <c r="BD9" s="96"/>
      <c r="BE9" s="77" t="s">
        <v>23</v>
      </c>
      <c r="BF9" s="96" t="s">
        <v>23</v>
      </c>
      <c r="BG9" s="95" t="s">
        <v>23</v>
      </c>
      <c r="BH9" s="97" t="s">
        <v>23</v>
      </c>
      <c r="BI9" s="95" t="s">
        <v>23</v>
      </c>
      <c r="BJ9" s="97" t="s">
        <v>23</v>
      </c>
      <c r="BK9" s="90" t="s">
        <v>44</v>
      </c>
      <c r="BL9" s="35" t="s">
        <v>32</v>
      </c>
      <c r="BM9" s="36">
        <v>44965</v>
      </c>
      <c r="BN9" s="36">
        <v>45019</v>
      </c>
    </row>
    <row r="10" spans="1:67" s="2" customFormat="1" ht="42" customHeight="1">
      <c r="A10" s="159"/>
      <c r="B10" s="161"/>
      <c r="C10" s="164"/>
      <c r="D10" s="235"/>
      <c r="E10" s="176" t="s">
        <v>61</v>
      </c>
      <c r="F10" s="236"/>
      <c r="G10" s="188">
        <v>6128051.8799999999</v>
      </c>
      <c r="H10" s="191" t="s">
        <v>62</v>
      </c>
      <c r="I10" s="237"/>
      <c r="J10" s="238"/>
      <c r="K10" s="238"/>
      <c r="L10" s="239"/>
      <c r="M10" s="240"/>
      <c r="N10" s="182">
        <f>G10*35%</f>
        <v>2144818.16</v>
      </c>
      <c r="O10" s="165"/>
      <c r="P10" s="164" t="s">
        <v>43</v>
      </c>
      <c r="Q10" s="185" t="s">
        <v>23</v>
      </c>
      <c r="R10" s="212" t="s">
        <v>23</v>
      </c>
      <c r="S10" s="215" t="s">
        <v>23</v>
      </c>
      <c r="T10" s="218" t="s">
        <v>23</v>
      </c>
      <c r="U10" s="185" t="s">
        <v>23</v>
      </c>
      <c r="V10" s="212" t="s">
        <v>23</v>
      </c>
      <c r="W10" s="221" t="s">
        <v>23</v>
      </c>
      <c r="X10" s="203" t="s">
        <v>23</v>
      </c>
      <c r="Y10" s="206" t="s">
        <v>23</v>
      </c>
      <c r="Z10" s="209" t="s">
        <v>23</v>
      </c>
      <c r="AA10" s="206" t="s">
        <v>23</v>
      </c>
      <c r="AB10" s="209" t="s">
        <v>23</v>
      </c>
      <c r="AC10" s="185" t="s">
        <v>23</v>
      </c>
      <c r="AD10" s="212" t="s">
        <v>23</v>
      </c>
      <c r="AE10" s="185" t="s">
        <v>23</v>
      </c>
      <c r="AF10" s="212" t="s">
        <v>23</v>
      </c>
      <c r="AG10" s="185" t="s">
        <v>23</v>
      </c>
      <c r="AH10" s="212" t="s">
        <v>23</v>
      </c>
      <c r="AI10" s="221" t="s">
        <v>23</v>
      </c>
      <c r="AJ10" s="203" t="s">
        <v>23</v>
      </c>
      <c r="AK10" s="221" t="s">
        <v>23</v>
      </c>
      <c r="AL10" s="203" t="s">
        <v>23</v>
      </c>
      <c r="AM10" s="185" t="s">
        <v>23</v>
      </c>
      <c r="AN10" s="212" t="s">
        <v>23</v>
      </c>
      <c r="AO10" s="185" t="s">
        <v>23</v>
      </c>
      <c r="AP10" s="212" t="s">
        <v>23</v>
      </c>
      <c r="AQ10" s="221" t="s">
        <v>23</v>
      </c>
      <c r="AR10" s="203" t="s">
        <v>23</v>
      </c>
      <c r="AS10" s="185" t="s">
        <v>23</v>
      </c>
      <c r="AT10" s="212" t="s">
        <v>23</v>
      </c>
      <c r="AU10" s="221" t="s">
        <v>23</v>
      </c>
      <c r="AV10" s="203" t="s">
        <v>23</v>
      </c>
      <c r="AW10" s="206">
        <v>2640</v>
      </c>
      <c r="AX10" s="209">
        <v>2968.08</v>
      </c>
      <c r="AY10" s="185" t="s">
        <v>23</v>
      </c>
      <c r="AZ10" s="212" t="s">
        <v>23</v>
      </c>
      <c r="BA10" s="221" t="s">
        <v>23</v>
      </c>
      <c r="BB10" s="203" t="s">
        <v>23</v>
      </c>
      <c r="BC10" s="185" t="s">
        <v>23</v>
      </c>
      <c r="BD10" s="212" t="s">
        <v>23</v>
      </c>
      <c r="BE10" s="185" t="s">
        <v>23</v>
      </c>
      <c r="BF10" s="212" t="s">
        <v>23</v>
      </c>
      <c r="BG10" s="206" t="s">
        <v>23</v>
      </c>
      <c r="BH10" s="209" t="s">
        <v>23</v>
      </c>
      <c r="BI10" s="206" t="s">
        <v>23</v>
      </c>
      <c r="BJ10" s="209" t="s">
        <v>23</v>
      </c>
      <c r="BK10" s="224" t="s">
        <v>44</v>
      </c>
      <c r="BL10" s="35" t="s">
        <v>31</v>
      </c>
      <c r="BM10" s="36">
        <v>44953</v>
      </c>
      <c r="BN10" s="36">
        <v>44977</v>
      </c>
    </row>
    <row r="11" spans="1:67" s="2" customFormat="1" ht="42" customHeight="1">
      <c r="A11" s="159"/>
      <c r="B11" s="162"/>
      <c r="C11" s="165"/>
      <c r="D11" s="235"/>
      <c r="E11" s="177"/>
      <c r="F11" s="236"/>
      <c r="G11" s="189"/>
      <c r="H11" s="192"/>
      <c r="I11" s="237"/>
      <c r="J11" s="238"/>
      <c r="K11" s="238"/>
      <c r="L11" s="239"/>
      <c r="M11" s="240"/>
      <c r="N11" s="183"/>
      <c r="O11" s="165"/>
      <c r="P11" s="165"/>
      <c r="Q11" s="186"/>
      <c r="R11" s="213"/>
      <c r="S11" s="216"/>
      <c r="T11" s="219"/>
      <c r="U11" s="186"/>
      <c r="V11" s="213"/>
      <c r="W11" s="222"/>
      <c r="X11" s="204"/>
      <c r="Y11" s="207"/>
      <c r="Z11" s="210"/>
      <c r="AA11" s="207"/>
      <c r="AB11" s="210"/>
      <c r="AC11" s="186"/>
      <c r="AD11" s="213"/>
      <c r="AE11" s="186"/>
      <c r="AF11" s="213"/>
      <c r="AG11" s="186"/>
      <c r="AH11" s="213"/>
      <c r="AI11" s="222"/>
      <c r="AJ11" s="204"/>
      <c r="AK11" s="222"/>
      <c r="AL11" s="204"/>
      <c r="AM11" s="186"/>
      <c r="AN11" s="213"/>
      <c r="AO11" s="186"/>
      <c r="AP11" s="213"/>
      <c r="AQ11" s="222"/>
      <c r="AR11" s="204"/>
      <c r="AS11" s="186"/>
      <c r="AT11" s="213"/>
      <c r="AU11" s="222"/>
      <c r="AV11" s="204"/>
      <c r="AW11" s="207"/>
      <c r="AX11" s="210"/>
      <c r="AY11" s="186"/>
      <c r="AZ11" s="213"/>
      <c r="BA11" s="222"/>
      <c r="BB11" s="204"/>
      <c r="BC11" s="186"/>
      <c r="BD11" s="213"/>
      <c r="BE11" s="186"/>
      <c r="BF11" s="213"/>
      <c r="BG11" s="207"/>
      <c r="BH11" s="210"/>
      <c r="BI11" s="207"/>
      <c r="BJ11" s="210"/>
      <c r="BK11" s="225"/>
      <c r="BL11" s="35" t="s">
        <v>35</v>
      </c>
      <c r="BM11" s="36">
        <v>44978</v>
      </c>
      <c r="BN11" s="36">
        <v>44995</v>
      </c>
    </row>
    <row r="12" spans="1:67" s="2" customFormat="1" ht="42" customHeight="1">
      <c r="A12" s="159"/>
      <c r="B12" s="163"/>
      <c r="C12" s="166"/>
      <c r="D12" s="235"/>
      <c r="E12" s="178"/>
      <c r="F12" s="236"/>
      <c r="G12" s="190"/>
      <c r="H12" s="193"/>
      <c r="I12" s="237"/>
      <c r="J12" s="238"/>
      <c r="K12" s="238"/>
      <c r="L12" s="239"/>
      <c r="M12" s="240"/>
      <c r="N12" s="184"/>
      <c r="O12" s="165"/>
      <c r="P12" s="166"/>
      <c r="Q12" s="187"/>
      <c r="R12" s="214"/>
      <c r="S12" s="217"/>
      <c r="T12" s="220"/>
      <c r="U12" s="187"/>
      <c r="V12" s="214"/>
      <c r="W12" s="223"/>
      <c r="X12" s="205"/>
      <c r="Y12" s="208"/>
      <c r="Z12" s="211"/>
      <c r="AA12" s="208"/>
      <c r="AB12" s="211"/>
      <c r="AC12" s="187"/>
      <c r="AD12" s="214"/>
      <c r="AE12" s="187"/>
      <c r="AF12" s="214"/>
      <c r="AG12" s="187"/>
      <c r="AH12" s="214"/>
      <c r="AI12" s="223"/>
      <c r="AJ12" s="205"/>
      <c r="AK12" s="223"/>
      <c r="AL12" s="205"/>
      <c r="AM12" s="187"/>
      <c r="AN12" s="214"/>
      <c r="AO12" s="187"/>
      <c r="AP12" s="214"/>
      <c r="AQ12" s="223"/>
      <c r="AR12" s="205"/>
      <c r="AS12" s="187"/>
      <c r="AT12" s="214"/>
      <c r="AU12" s="223"/>
      <c r="AV12" s="205"/>
      <c r="AW12" s="208"/>
      <c r="AX12" s="211"/>
      <c r="AY12" s="187"/>
      <c r="AZ12" s="214"/>
      <c r="BA12" s="223"/>
      <c r="BB12" s="205"/>
      <c r="BC12" s="187"/>
      <c r="BD12" s="214"/>
      <c r="BE12" s="187"/>
      <c r="BF12" s="214"/>
      <c r="BG12" s="208"/>
      <c r="BH12" s="211"/>
      <c r="BI12" s="208"/>
      <c r="BJ12" s="211"/>
      <c r="BK12" s="226"/>
      <c r="BL12" s="35" t="s">
        <v>38</v>
      </c>
      <c r="BM12" s="36">
        <v>44996</v>
      </c>
      <c r="BN12" s="36">
        <v>45047</v>
      </c>
    </row>
    <row r="13" spans="1:67" s="2" customFormat="1" ht="39.950000000000003" customHeight="1">
      <c r="A13" s="159"/>
      <c r="B13" s="161"/>
      <c r="C13" s="164"/>
      <c r="D13" s="235"/>
      <c r="E13" s="176" t="s">
        <v>63</v>
      </c>
      <c r="F13" s="236"/>
      <c r="G13" s="188">
        <v>5941523.5800000001</v>
      </c>
      <c r="H13" s="191" t="s">
        <v>54</v>
      </c>
      <c r="I13" s="237"/>
      <c r="J13" s="238"/>
      <c r="K13" s="238"/>
      <c r="L13" s="239"/>
      <c r="M13" s="240"/>
      <c r="N13" s="182">
        <f>G13*35%</f>
        <v>2079533.25</v>
      </c>
      <c r="O13" s="165"/>
      <c r="P13" s="164" t="s">
        <v>43</v>
      </c>
      <c r="Q13" s="185" t="s">
        <v>23</v>
      </c>
      <c r="R13" s="212" t="s">
        <v>23</v>
      </c>
      <c r="S13" s="215" t="s">
        <v>23</v>
      </c>
      <c r="T13" s="218" t="s">
        <v>23</v>
      </c>
      <c r="U13" s="185" t="s">
        <v>23</v>
      </c>
      <c r="V13" s="212" t="s">
        <v>23</v>
      </c>
      <c r="W13" s="221" t="s">
        <v>23</v>
      </c>
      <c r="X13" s="203" t="s">
        <v>23</v>
      </c>
      <c r="Y13" s="206" t="s">
        <v>23</v>
      </c>
      <c r="Z13" s="209" t="s">
        <v>23</v>
      </c>
      <c r="AA13" s="206" t="s">
        <v>23</v>
      </c>
      <c r="AB13" s="209" t="s">
        <v>23</v>
      </c>
      <c r="AC13" s="185" t="s">
        <v>23</v>
      </c>
      <c r="AD13" s="212" t="s">
        <v>23</v>
      </c>
      <c r="AE13" s="185" t="s">
        <v>23</v>
      </c>
      <c r="AF13" s="212" t="s">
        <v>23</v>
      </c>
      <c r="AG13" s="185" t="s">
        <v>23</v>
      </c>
      <c r="AH13" s="212" t="s">
        <v>23</v>
      </c>
      <c r="AI13" s="221" t="s">
        <v>23</v>
      </c>
      <c r="AJ13" s="203" t="s">
        <v>23</v>
      </c>
      <c r="AK13" s="221" t="s">
        <v>23</v>
      </c>
      <c r="AL13" s="203" t="s">
        <v>23</v>
      </c>
      <c r="AM13" s="185" t="s">
        <v>23</v>
      </c>
      <c r="AN13" s="212" t="s">
        <v>23</v>
      </c>
      <c r="AO13" s="185" t="s">
        <v>23</v>
      </c>
      <c r="AP13" s="212" t="s">
        <v>23</v>
      </c>
      <c r="AQ13" s="221" t="s">
        <v>23</v>
      </c>
      <c r="AR13" s="203" t="s">
        <v>23</v>
      </c>
      <c r="AS13" s="185" t="s">
        <v>23</v>
      </c>
      <c r="AT13" s="212" t="s">
        <v>23</v>
      </c>
      <c r="AU13" s="221" t="s">
        <v>23</v>
      </c>
      <c r="AV13" s="203" t="s">
        <v>23</v>
      </c>
      <c r="AW13" s="206">
        <v>2400</v>
      </c>
      <c r="AX13" s="209">
        <v>2593.46</v>
      </c>
      <c r="AY13" s="185" t="s">
        <v>23</v>
      </c>
      <c r="AZ13" s="212" t="s">
        <v>23</v>
      </c>
      <c r="BA13" s="221" t="s">
        <v>23</v>
      </c>
      <c r="BB13" s="203" t="s">
        <v>23</v>
      </c>
      <c r="BC13" s="185" t="s">
        <v>23</v>
      </c>
      <c r="BD13" s="212" t="s">
        <v>23</v>
      </c>
      <c r="BE13" s="185" t="s">
        <v>23</v>
      </c>
      <c r="BF13" s="212" t="s">
        <v>23</v>
      </c>
      <c r="BG13" s="206" t="s">
        <v>23</v>
      </c>
      <c r="BH13" s="209" t="s">
        <v>23</v>
      </c>
      <c r="BI13" s="206" t="s">
        <v>23</v>
      </c>
      <c r="BJ13" s="209" t="s">
        <v>23</v>
      </c>
      <c r="BK13" s="224" t="s">
        <v>44</v>
      </c>
      <c r="BL13" s="35" t="s">
        <v>33</v>
      </c>
      <c r="BM13" s="103">
        <v>44953</v>
      </c>
      <c r="BN13" s="103">
        <v>44977</v>
      </c>
    </row>
    <row r="14" spans="1:67" s="2" customFormat="1" ht="39.950000000000003" customHeight="1">
      <c r="A14" s="159"/>
      <c r="B14" s="162"/>
      <c r="C14" s="165"/>
      <c r="D14" s="235"/>
      <c r="E14" s="177"/>
      <c r="F14" s="236"/>
      <c r="G14" s="189"/>
      <c r="H14" s="192"/>
      <c r="I14" s="237"/>
      <c r="J14" s="238"/>
      <c r="K14" s="238"/>
      <c r="L14" s="239"/>
      <c r="M14" s="240"/>
      <c r="N14" s="183"/>
      <c r="O14" s="165"/>
      <c r="P14" s="165"/>
      <c r="Q14" s="186"/>
      <c r="R14" s="213"/>
      <c r="S14" s="216"/>
      <c r="T14" s="219"/>
      <c r="U14" s="186"/>
      <c r="V14" s="213"/>
      <c r="W14" s="222"/>
      <c r="X14" s="204"/>
      <c r="Y14" s="207"/>
      <c r="Z14" s="210"/>
      <c r="AA14" s="207"/>
      <c r="AB14" s="210"/>
      <c r="AC14" s="186"/>
      <c r="AD14" s="213"/>
      <c r="AE14" s="186"/>
      <c r="AF14" s="213"/>
      <c r="AG14" s="186"/>
      <c r="AH14" s="213"/>
      <c r="AI14" s="222"/>
      <c r="AJ14" s="204"/>
      <c r="AK14" s="222"/>
      <c r="AL14" s="204"/>
      <c r="AM14" s="186"/>
      <c r="AN14" s="213"/>
      <c r="AO14" s="186"/>
      <c r="AP14" s="213"/>
      <c r="AQ14" s="222"/>
      <c r="AR14" s="204"/>
      <c r="AS14" s="186"/>
      <c r="AT14" s="213"/>
      <c r="AU14" s="222"/>
      <c r="AV14" s="204"/>
      <c r="AW14" s="207"/>
      <c r="AX14" s="210"/>
      <c r="AY14" s="186"/>
      <c r="AZ14" s="213"/>
      <c r="BA14" s="222"/>
      <c r="BB14" s="204"/>
      <c r="BC14" s="186"/>
      <c r="BD14" s="213"/>
      <c r="BE14" s="186"/>
      <c r="BF14" s="213"/>
      <c r="BG14" s="207"/>
      <c r="BH14" s="210"/>
      <c r="BI14" s="207"/>
      <c r="BJ14" s="210"/>
      <c r="BK14" s="225"/>
      <c r="BL14" s="35" t="s">
        <v>36</v>
      </c>
      <c r="BM14" s="103">
        <v>44978</v>
      </c>
      <c r="BN14" s="103">
        <v>44986</v>
      </c>
      <c r="BO14" s="18" t="e">
        <f>#REF!-#REF!</f>
        <v>#REF!</v>
      </c>
    </row>
    <row r="15" spans="1:67" s="2" customFormat="1" ht="39.950000000000003" customHeight="1">
      <c r="A15" s="159"/>
      <c r="B15" s="163"/>
      <c r="C15" s="166"/>
      <c r="D15" s="235"/>
      <c r="E15" s="178"/>
      <c r="F15" s="236"/>
      <c r="G15" s="190"/>
      <c r="H15" s="193"/>
      <c r="I15" s="237"/>
      <c r="J15" s="238"/>
      <c r="K15" s="238"/>
      <c r="L15" s="239"/>
      <c r="M15" s="240"/>
      <c r="N15" s="184"/>
      <c r="O15" s="165"/>
      <c r="P15" s="166"/>
      <c r="Q15" s="187"/>
      <c r="R15" s="214"/>
      <c r="S15" s="217"/>
      <c r="T15" s="220"/>
      <c r="U15" s="187"/>
      <c r="V15" s="214"/>
      <c r="W15" s="223"/>
      <c r="X15" s="205"/>
      <c r="Y15" s="208"/>
      <c r="Z15" s="211"/>
      <c r="AA15" s="208"/>
      <c r="AB15" s="211"/>
      <c r="AC15" s="187"/>
      <c r="AD15" s="214"/>
      <c r="AE15" s="187"/>
      <c r="AF15" s="214"/>
      <c r="AG15" s="187"/>
      <c r="AH15" s="214"/>
      <c r="AI15" s="223"/>
      <c r="AJ15" s="205"/>
      <c r="AK15" s="223"/>
      <c r="AL15" s="205"/>
      <c r="AM15" s="187"/>
      <c r="AN15" s="214"/>
      <c r="AO15" s="187"/>
      <c r="AP15" s="214"/>
      <c r="AQ15" s="223"/>
      <c r="AR15" s="205"/>
      <c r="AS15" s="187"/>
      <c r="AT15" s="214"/>
      <c r="AU15" s="223"/>
      <c r="AV15" s="205"/>
      <c r="AW15" s="208"/>
      <c r="AX15" s="211"/>
      <c r="AY15" s="187"/>
      <c r="AZ15" s="214"/>
      <c r="BA15" s="223"/>
      <c r="BB15" s="205"/>
      <c r="BC15" s="187"/>
      <c r="BD15" s="214"/>
      <c r="BE15" s="187"/>
      <c r="BF15" s="214"/>
      <c r="BG15" s="208"/>
      <c r="BH15" s="211"/>
      <c r="BI15" s="208"/>
      <c r="BJ15" s="211"/>
      <c r="BK15" s="226"/>
      <c r="BL15" s="35" t="s">
        <v>37</v>
      </c>
      <c r="BM15" s="103">
        <v>44987</v>
      </c>
      <c r="BN15" s="103">
        <v>45052</v>
      </c>
    </row>
    <row r="16" spans="1:67" s="2" customFormat="1" ht="52.9" customHeight="1">
      <c r="A16" s="158"/>
      <c r="B16" s="93"/>
      <c r="C16" s="89"/>
      <c r="D16" s="167"/>
      <c r="E16" s="85" t="s">
        <v>64</v>
      </c>
      <c r="F16" s="173"/>
      <c r="G16" s="45">
        <v>2029999.11</v>
      </c>
      <c r="H16" s="92" t="s">
        <v>65</v>
      </c>
      <c r="I16" s="194"/>
      <c r="J16" s="197"/>
      <c r="K16" s="197"/>
      <c r="L16" s="200"/>
      <c r="M16" s="179"/>
      <c r="N16" s="34">
        <f>G16*35%</f>
        <v>710499.69</v>
      </c>
      <c r="O16" s="164"/>
      <c r="P16" s="89" t="s">
        <v>43</v>
      </c>
      <c r="Q16" s="77" t="s">
        <v>23</v>
      </c>
      <c r="R16" s="96" t="s">
        <v>23</v>
      </c>
      <c r="S16" s="100" t="s">
        <v>23</v>
      </c>
      <c r="T16" s="99" t="s">
        <v>23</v>
      </c>
      <c r="U16" s="77" t="s">
        <v>23</v>
      </c>
      <c r="V16" s="96" t="s">
        <v>23</v>
      </c>
      <c r="W16" s="71" t="s">
        <v>23</v>
      </c>
      <c r="X16" s="72" t="s">
        <v>23</v>
      </c>
      <c r="Y16" s="95" t="s">
        <v>23</v>
      </c>
      <c r="Z16" s="97" t="s">
        <v>23</v>
      </c>
      <c r="AA16" s="95" t="s">
        <v>23</v>
      </c>
      <c r="AB16" s="97" t="s">
        <v>23</v>
      </c>
      <c r="AC16" s="77" t="s">
        <v>23</v>
      </c>
      <c r="AD16" s="96" t="s">
        <v>23</v>
      </c>
      <c r="AE16" s="77" t="s">
        <v>23</v>
      </c>
      <c r="AF16" s="96" t="s">
        <v>23</v>
      </c>
      <c r="AG16" s="77" t="s">
        <v>23</v>
      </c>
      <c r="AH16" s="96" t="s">
        <v>23</v>
      </c>
      <c r="AI16" s="71" t="s">
        <v>23</v>
      </c>
      <c r="AJ16" s="72" t="s">
        <v>23</v>
      </c>
      <c r="AK16" s="71" t="s">
        <v>23</v>
      </c>
      <c r="AL16" s="72" t="s">
        <v>23</v>
      </c>
      <c r="AM16" s="77" t="s">
        <v>23</v>
      </c>
      <c r="AN16" s="96" t="s">
        <v>23</v>
      </c>
      <c r="AO16" s="77" t="s">
        <v>23</v>
      </c>
      <c r="AP16" s="96" t="s">
        <v>23</v>
      </c>
      <c r="AQ16" s="71" t="s">
        <v>23</v>
      </c>
      <c r="AR16" s="72" t="s">
        <v>23</v>
      </c>
      <c r="AS16" s="77" t="s">
        <v>23</v>
      </c>
      <c r="AT16" s="96" t="s">
        <v>23</v>
      </c>
      <c r="AU16" s="71" t="s">
        <v>23</v>
      </c>
      <c r="AV16" s="72" t="s">
        <v>23</v>
      </c>
      <c r="AW16" s="95" t="s">
        <v>23</v>
      </c>
      <c r="AX16" s="97" t="s">
        <v>23</v>
      </c>
      <c r="AY16" s="77" t="s">
        <v>23</v>
      </c>
      <c r="AZ16" s="96" t="s">
        <v>23</v>
      </c>
      <c r="BA16" s="71">
        <v>210</v>
      </c>
      <c r="BB16" s="72">
        <v>95</v>
      </c>
      <c r="BC16" s="77" t="s">
        <v>23</v>
      </c>
      <c r="BD16" s="96" t="s">
        <v>23</v>
      </c>
      <c r="BE16" s="77" t="s">
        <v>23</v>
      </c>
      <c r="BF16" s="96" t="s">
        <v>23</v>
      </c>
      <c r="BG16" s="95" t="s">
        <v>23</v>
      </c>
      <c r="BH16" s="97" t="s">
        <v>23</v>
      </c>
      <c r="BI16" s="95" t="s">
        <v>23</v>
      </c>
      <c r="BJ16" s="97" t="s">
        <v>23</v>
      </c>
      <c r="BK16" s="90" t="s">
        <v>44</v>
      </c>
      <c r="BL16" s="35" t="s">
        <v>159</v>
      </c>
      <c r="BM16" s="103">
        <v>44976</v>
      </c>
      <c r="BN16" s="103">
        <v>45275</v>
      </c>
    </row>
    <row r="17" spans="1:66" s="2" customFormat="1" ht="108">
      <c r="A17" s="159"/>
      <c r="B17" s="93"/>
      <c r="C17" s="89"/>
      <c r="D17" s="168"/>
      <c r="E17" s="85" t="s">
        <v>66</v>
      </c>
      <c r="F17" s="174"/>
      <c r="G17" s="45">
        <v>1501706.66</v>
      </c>
      <c r="H17" s="92" t="s">
        <v>67</v>
      </c>
      <c r="I17" s="195"/>
      <c r="J17" s="198"/>
      <c r="K17" s="198"/>
      <c r="L17" s="201"/>
      <c r="M17" s="180"/>
      <c r="N17" s="34">
        <f>G17*35%</f>
        <v>525597.32999999996</v>
      </c>
      <c r="O17" s="165"/>
      <c r="P17" s="89" t="s">
        <v>43</v>
      </c>
      <c r="Q17" s="77" t="s">
        <v>23</v>
      </c>
      <c r="R17" s="96" t="s">
        <v>23</v>
      </c>
      <c r="S17" s="100" t="s">
        <v>23</v>
      </c>
      <c r="T17" s="99" t="s">
        <v>23</v>
      </c>
      <c r="U17" s="77">
        <v>61.7</v>
      </c>
      <c r="V17" s="96">
        <v>0</v>
      </c>
      <c r="W17" s="71">
        <v>0</v>
      </c>
      <c r="X17" s="72">
        <v>0</v>
      </c>
      <c r="Y17" s="95" t="s">
        <v>23</v>
      </c>
      <c r="Z17" s="97" t="s">
        <v>23</v>
      </c>
      <c r="AA17" s="95">
        <v>394.14</v>
      </c>
      <c r="AB17" s="97">
        <v>808.66</v>
      </c>
      <c r="AC17" s="77" t="s">
        <v>23</v>
      </c>
      <c r="AD17" s="96" t="s">
        <v>23</v>
      </c>
      <c r="AE17" s="77">
        <v>134.1</v>
      </c>
      <c r="AF17" s="96">
        <v>134.21</v>
      </c>
      <c r="AG17" s="77" t="s">
        <v>23</v>
      </c>
      <c r="AH17" s="96" t="s">
        <v>23</v>
      </c>
      <c r="AI17" s="71">
        <v>1</v>
      </c>
      <c r="AJ17" s="72">
        <v>3</v>
      </c>
      <c r="AK17" s="71">
        <v>1</v>
      </c>
      <c r="AL17" s="72">
        <v>3</v>
      </c>
      <c r="AM17" s="77" t="s">
        <v>23</v>
      </c>
      <c r="AN17" s="96" t="s">
        <v>23</v>
      </c>
      <c r="AO17" s="77" t="s">
        <v>23</v>
      </c>
      <c r="AP17" s="96" t="s">
        <v>23</v>
      </c>
      <c r="AQ17" s="71" t="s">
        <v>23</v>
      </c>
      <c r="AR17" s="72" t="s">
        <v>23</v>
      </c>
      <c r="AS17" s="77" t="s">
        <v>23</v>
      </c>
      <c r="AT17" s="96" t="s">
        <v>23</v>
      </c>
      <c r="AU17" s="71" t="s">
        <v>23</v>
      </c>
      <c r="AV17" s="72" t="s">
        <v>23</v>
      </c>
      <c r="AW17" s="95">
        <v>45.74</v>
      </c>
      <c r="AX17" s="97">
        <v>0</v>
      </c>
      <c r="AY17" s="77" t="s">
        <v>23</v>
      </c>
      <c r="AZ17" s="96" t="s">
        <v>23</v>
      </c>
      <c r="BA17" s="71" t="s">
        <v>23</v>
      </c>
      <c r="BB17" s="72" t="s">
        <v>23</v>
      </c>
      <c r="BC17" s="77">
        <v>104.45</v>
      </c>
      <c r="BD17" s="96">
        <v>102.06</v>
      </c>
      <c r="BE17" s="77">
        <v>394.14</v>
      </c>
      <c r="BF17" s="96">
        <v>808.66</v>
      </c>
      <c r="BG17" s="95" t="s">
        <v>23</v>
      </c>
      <c r="BH17" s="97" t="s">
        <v>23</v>
      </c>
      <c r="BI17" s="95" t="s">
        <v>23</v>
      </c>
      <c r="BJ17" s="97" t="s">
        <v>23</v>
      </c>
      <c r="BK17" s="90" t="s">
        <v>44</v>
      </c>
      <c r="BL17" s="102" t="s">
        <v>68</v>
      </c>
      <c r="BM17" s="103">
        <v>44965</v>
      </c>
      <c r="BN17" s="103">
        <v>44994</v>
      </c>
    </row>
    <row r="18" spans="1:66" s="2" customFormat="1" ht="144">
      <c r="A18" s="160"/>
      <c r="B18" s="93"/>
      <c r="C18" s="89"/>
      <c r="D18" s="169"/>
      <c r="E18" s="85" t="s">
        <v>69</v>
      </c>
      <c r="F18" s="175"/>
      <c r="G18" s="45">
        <v>521184.48</v>
      </c>
      <c r="H18" s="92" t="s">
        <v>70</v>
      </c>
      <c r="I18" s="196"/>
      <c r="J18" s="199"/>
      <c r="K18" s="199"/>
      <c r="L18" s="202"/>
      <c r="M18" s="181"/>
      <c r="N18" s="34">
        <f>G18*35%</f>
        <v>182414.57</v>
      </c>
      <c r="O18" s="166"/>
      <c r="P18" s="89" t="s">
        <v>43</v>
      </c>
      <c r="Q18" s="77" t="s">
        <v>23</v>
      </c>
      <c r="R18" s="96" t="s">
        <v>23</v>
      </c>
      <c r="S18" s="100" t="s">
        <v>23</v>
      </c>
      <c r="T18" s="99" t="s">
        <v>23</v>
      </c>
      <c r="U18" s="77" t="s">
        <v>23</v>
      </c>
      <c r="V18" s="96" t="s">
        <v>23</v>
      </c>
      <c r="W18" s="71" t="s">
        <v>23</v>
      </c>
      <c r="X18" s="72" t="s">
        <v>23</v>
      </c>
      <c r="Y18" s="95" t="s">
        <v>23</v>
      </c>
      <c r="Z18" s="97" t="s">
        <v>23</v>
      </c>
      <c r="AA18" s="95" t="s">
        <v>23</v>
      </c>
      <c r="AB18" s="97" t="s">
        <v>23</v>
      </c>
      <c r="AC18" s="77" t="s">
        <v>23</v>
      </c>
      <c r="AD18" s="96" t="s">
        <v>23</v>
      </c>
      <c r="AE18" s="77">
        <v>88.6</v>
      </c>
      <c r="AF18" s="96">
        <v>88.6</v>
      </c>
      <c r="AG18" s="77">
        <v>78</v>
      </c>
      <c r="AH18" s="96">
        <v>72</v>
      </c>
      <c r="AI18" s="71">
        <v>13</v>
      </c>
      <c r="AJ18" s="72">
        <v>12</v>
      </c>
      <c r="AK18" s="71">
        <v>1</v>
      </c>
      <c r="AL18" s="72">
        <v>1</v>
      </c>
      <c r="AM18" s="77" t="s">
        <v>23</v>
      </c>
      <c r="AN18" s="96" t="s">
        <v>23</v>
      </c>
      <c r="AO18" s="77">
        <v>95</v>
      </c>
      <c r="AP18" s="96">
        <v>112</v>
      </c>
      <c r="AQ18" s="71">
        <v>12</v>
      </c>
      <c r="AR18" s="72">
        <v>11</v>
      </c>
      <c r="AS18" s="77" t="s">
        <v>23</v>
      </c>
      <c r="AT18" s="96" t="s">
        <v>23</v>
      </c>
      <c r="AU18" s="71" t="s">
        <v>23</v>
      </c>
      <c r="AV18" s="72" t="s">
        <v>23</v>
      </c>
      <c r="AW18" s="95" t="s">
        <v>23</v>
      </c>
      <c r="AX18" s="97" t="s">
        <v>23</v>
      </c>
      <c r="AY18" s="77" t="s">
        <v>23</v>
      </c>
      <c r="AZ18" s="96" t="s">
        <v>23</v>
      </c>
      <c r="BA18" s="71" t="s">
        <v>23</v>
      </c>
      <c r="BB18" s="72" t="s">
        <v>23</v>
      </c>
      <c r="BC18" s="77" t="s">
        <v>23</v>
      </c>
      <c r="BD18" s="96" t="s">
        <v>23</v>
      </c>
      <c r="BE18" s="77" t="s">
        <v>23</v>
      </c>
      <c r="BF18" s="96" t="s">
        <v>23</v>
      </c>
      <c r="BG18" s="95" t="s">
        <v>23</v>
      </c>
      <c r="BH18" s="97" t="s">
        <v>23</v>
      </c>
      <c r="BI18" s="95" t="s">
        <v>23</v>
      </c>
      <c r="BJ18" s="97" t="s">
        <v>23</v>
      </c>
      <c r="BK18" s="90" t="s">
        <v>44</v>
      </c>
      <c r="BL18" s="35" t="s">
        <v>34</v>
      </c>
      <c r="BM18" s="36">
        <v>44965</v>
      </c>
      <c r="BN18" s="36">
        <v>44995</v>
      </c>
    </row>
    <row r="19" spans="1:66" s="3" customFormat="1" ht="30" customHeight="1">
      <c r="A19" s="14"/>
      <c r="B19" s="8"/>
      <c r="C19" s="8"/>
      <c r="D19" s="15"/>
      <c r="E19" s="15"/>
      <c r="F19" s="27"/>
      <c r="G19" s="33">
        <f>SUM(G9:G18)</f>
        <v>20243965.710000001</v>
      </c>
      <c r="H19" s="27"/>
      <c r="I19" s="27"/>
      <c r="J19" s="27"/>
      <c r="K19" s="27"/>
      <c r="L19" s="27"/>
      <c r="M19" s="26"/>
      <c r="N19" s="33">
        <f>SUM(N9:N18)</f>
        <v>7085388</v>
      </c>
      <c r="O19" s="8"/>
      <c r="P19" s="15"/>
      <c r="Q19" s="28"/>
      <c r="R19" s="28"/>
      <c r="S19" s="29"/>
      <c r="T19" s="29"/>
      <c r="U19" s="28"/>
      <c r="V19" s="28"/>
      <c r="W19" s="31"/>
      <c r="X19" s="31"/>
      <c r="Y19" s="32"/>
      <c r="Z19" s="32"/>
      <c r="AA19" s="32"/>
      <c r="AB19" s="32"/>
      <c r="AC19" s="28"/>
      <c r="AD19" s="28"/>
      <c r="AE19" s="28"/>
      <c r="AF19" s="28"/>
      <c r="AG19" s="28"/>
      <c r="AH19" s="28"/>
      <c r="AI19" s="31"/>
      <c r="AJ19" s="31"/>
      <c r="AK19" s="31"/>
      <c r="AL19" s="31"/>
      <c r="AM19" s="28"/>
      <c r="AN19" s="28"/>
      <c r="AO19" s="28"/>
      <c r="AP19" s="28"/>
      <c r="AQ19" s="31"/>
      <c r="AR19" s="31"/>
      <c r="AS19" s="28"/>
      <c r="AT19" s="28"/>
      <c r="AU19" s="31"/>
      <c r="AV19" s="31"/>
      <c r="AW19" s="32"/>
      <c r="AX19" s="32"/>
      <c r="AY19" s="28"/>
      <c r="AZ19" s="28"/>
      <c r="BA19" s="31"/>
      <c r="BB19" s="31"/>
      <c r="BC19" s="28"/>
      <c r="BD19" s="28"/>
      <c r="BE19" s="28"/>
      <c r="BF19" s="28"/>
      <c r="BG19" s="32"/>
      <c r="BH19" s="32"/>
      <c r="BI19" s="32"/>
      <c r="BJ19" s="32"/>
      <c r="BK19" s="30"/>
      <c r="BL19" s="241" t="str">
        <f>D9</f>
        <v>CONVENIO-COMUN-MUNICIPIO-02-23</v>
      </c>
      <c r="BM19" s="233"/>
      <c r="BN19" s="234"/>
    </row>
    <row r="20" spans="1:66" s="3" customFormat="1" ht="102" customHeight="1">
      <c r="A20" s="106">
        <f>A9+1</f>
        <v>3</v>
      </c>
      <c r="B20" s="93" t="s">
        <v>51</v>
      </c>
      <c r="C20" s="89">
        <v>44535</v>
      </c>
      <c r="D20" s="84" t="s">
        <v>71</v>
      </c>
      <c r="E20" s="85" t="s">
        <v>72</v>
      </c>
      <c r="F20" s="86">
        <v>45044</v>
      </c>
      <c r="G20" s="91">
        <v>355225.48</v>
      </c>
      <c r="H20" s="92" t="s">
        <v>54</v>
      </c>
      <c r="I20" s="81" t="s">
        <v>5</v>
      </c>
      <c r="J20" s="82">
        <v>5000</v>
      </c>
      <c r="K20" s="82" t="s">
        <v>56</v>
      </c>
      <c r="L20" s="83">
        <v>44949</v>
      </c>
      <c r="M20" s="87">
        <v>0.35</v>
      </c>
      <c r="N20" s="88">
        <f>G20*M20</f>
        <v>124328.92</v>
      </c>
      <c r="O20" s="73" t="s">
        <v>42</v>
      </c>
      <c r="P20" s="19" t="s">
        <v>43</v>
      </c>
      <c r="Q20" s="77" t="s">
        <v>23</v>
      </c>
      <c r="R20" s="96" t="s">
        <v>23</v>
      </c>
      <c r="S20" s="100" t="s">
        <v>23</v>
      </c>
      <c r="T20" s="99" t="s">
        <v>23</v>
      </c>
      <c r="U20" s="77">
        <v>73.28</v>
      </c>
      <c r="V20" s="96" t="s">
        <v>23</v>
      </c>
      <c r="W20" s="71">
        <v>1</v>
      </c>
      <c r="X20" s="72">
        <v>1</v>
      </c>
      <c r="Y20" s="95">
        <v>116.34</v>
      </c>
      <c r="Z20" s="97" t="s">
        <v>23</v>
      </c>
      <c r="AA20" s="95">
        <v>14.14</v>
      </c>
      <c r="AB20" s="97" t="s">
        <v>23</v>
      </c>
      <c r="AC20" s="77" t="s">
        <v>23</v>
      </c>
      <c r="AD20" s="96" t="s">
        <v>23</v>
      </c>
      <c r="AE20" s="77" t="s">
        <v>23</v>
      </c>
      <c r="AF20" s="96" t="s">
        <v>23</v>
      </c>
      <c r="AG20" s="77" t="s">
        <v>23</v>
      </c>
      <c r="AH20" s="96" t="s">
        <v>23</v>
      </c>
      <c r="AI20" s="71" t="s">
        <v>23</v>
      </c>
      <c r="AJ20" s="72" t="s">
        <v>23</v>
      </c>
      <c r="AK20" s="71" t="s">
        <v>23</v>
      </c>
      <c r="AL20" s="72" t="s">
        <v>23</v>
      </c>
      <c r="AM20" s="77" t="s">
        <v>23</v>
      </c>
      <c r="AN20" s="96" t="s">
        <v>23</v>
      </c>
      <c r="AO20" s="77" t="s">
        <v>23</v>
      </c>
      <c r="AP20" s="96" t="s">
        <v>23</v>
      </c>
      <c r="AQ20" s="71" t="s">
        <v>23</v>
      </c>
      <c r="AR20" s="72" t="s">
        <v>23</v>
      </c>
      <c r="AS20" s="77" t="s">
        <v>23</v>
      </c>
      <c r="AT20" s="96" t="s">
        <v>23</v>
      </c>
      <c r="AU20" s="71" t="s">
        <v>23</v>
      </c>
      <c r="AV20" s="72" t="s">
        <v>23</v>
      </c>
      <c r="AW20" s="95" t="s">
        <v>23</v>
      </c>
      <c r="AX20" s="97" t="s">
        <v>23</v>
      </c>
      <c r="AY20" s="77" t="s">
        <v>23</v>
      </c>
      <c r="AZ20" s="96" t="s">
        <v>23</v>
      </c>
      <c r="BA20" s="71" t="s">
        <v>23</v>
      </c>
      <c r="BB20" s="72" t="s">
        <v>23</v>
      </c>
      <c r="BC20" s="77" t="s">
        <v>23</v>
      </c>
      <c r="BD20" s="96" t="s">
        <v>23</v>
      </c>
      <c r="BE20" s="77">
        <v>14.14</v>
      </c>
      <c r="BF20" s="96" t="s">
        <v>23</v>
      </c>
      <c r="BG20" s="95" t="s">
        <v>23</v>
      </c>
      <c r="BH20" s="97" t="s">
        <v>23</v>
      </c>
      <c r="BI20" s="95" t="s">
        <v>23</v>
      </c>
      <c r="BJ20" s="97" t="s">
        <v>23</v>
      </c>
      <c r="BK20" s="90" t="s">
        <v>44</v>
      </c>
      <c r="BL20" s="37" t="s">
        <v>88</v>
      </c>
      <c r="BM20" s="103">
        <v>45076</v>
      </c>
      <c r="BN20" s="103">
        <v>45107</v>
      </c>
    </row>
    <row r="21" spans="1:66" s="3" customFormat="1" ht="32.25" customHeight="1">
      <c r="A21" s="14"/>
      <c r="B21" s="8"/>
      <c r="C21" s="8"/>
      <c r="D21" s="15"/>
      <c r="E21" s="15"/>
      <c r="F21" s="27"/>
      <c r="G21" s="33">
        <f>G20</f>
        <v>355225.48</v>
      </c>
      <c r="H21" s="51"/>
      <c r="I21" s="51"/>
      <c r="J21" s="51"/>
      <c r="K21" s="51"/>
      <c r="L21" s="51"/>
      <c r="M21" s="33"/>
      <c r="N21" s="33">
        <f>N20</f>
        <v>124328.92</v>
      </c>
      <c r="O21" s="8"/>
      <c r="P21" s="15"/>
      <c r="Q21" s="28"/>
      <c r="R21" s="28"/>
      <c r="S21" s="29"/>
      <c r="T21" s="29"/>
      <c r="U21" s="28"/>
      <c r="V21" s="28"/>
      <c r="W21" s="31"/>
      <c r="X21" s="31"/>
      <c r="Y21" s="32"/>
      <c r="Z21" s="32"/>
      <c r="AA21" s="32"/>
      <c r="AB21" s="32"/>
      <c r="AC21" s="28"/>
      <c r="AD21" s="28"/>
      <c r="AE21" s="28"/>
      <c r="AF21" s="28"/>
      <c r="AG21" s="28"/>
      <c r="AH21" s="28"/>
      <c r="AI21" s="31"/>
      <c r="AJ21" s="31"/>
      <c r="AK21" s="31"/>
      <c r="AL21" s="31"/>
      <c r="AM21" s="28"/>
      <c r="AN21" s="28"/>
      <c r="AO21" s="28"/>
      <c r="AP21" s="28"/>
      <c r="AQ21" s="31"/>
      <c r="AR21" s="31"/>
      <c r="AS21" s="28"/>
      <c r="AT21" s="28"/>
      <c r="AU21" s="31"/>
      <c r="AV21" s="31"/>
      <c r="AW21" s="32"/>
      <c r="AX21" s="32"/>
      <c r="AY21" s="28"/>
      <c r="AZ21" s="28"/>
      <c r="BA21" s="31"/>
      <c r="BB21" s="31"/>
      <c r="BC21" s="28"/>
      <c r="BD21" s="28"/>
      <c r="BE21" s="28"/>
      <c r="BF21" s="28"/>
      <c r="BG21" s="32"/>
      <c r="BH21" s="32"/>
      <c r="BI21" s="32"/>
      <c r="BJ21" s="32"/>
      <c r="BK21" s="30"/>
      <c r="BL21" s="241" t="str">
        <f>D20</f>
        <v>CONVENIO-COMUN-MUNICIPIO-03-23</v>
      </c>
      <c r="BM21" s="233"/>
      <c r="BN21" s="234"/>
    </row>
    <row r="22" spans="1:66" s="3" customFormat="1" ht="97.5" customHeight="1">
      <c r="A22" s="106">
        <f>A20+1</f>
        <v>4</v>
      </c>
      <c r="B22" s="93" t="s">
        <v>51</v>
      </c>
      <c r="C22" s="89">
        <v>44535</v>
      </c>
      <c r="D22" s="84" t="s">
        <v>73</v>
      </c>
      <c r="E22" s="85" t="s">
        <v>74</v>
      </c>
      <c r="F22" s="86">
        <v>45072</v>
      </c>
      <c r="G22" s="91">
        <v>2039010.1</v>
      </c>
      <c r="H22" s="92" t="s">
        <v>95</v>
      </c>
      <c r="I22" s="81" t="s">
        <v>5</v>
      </c>
      <c r="J22" s="82">
        <v>5000</v>
      </c>
      <c r="K22" s="82" t="s">
        <v>56</v>
      </c>
      <c r="L22" s="83">
        <v>44949</v>
      </c>
      <c r="M22" s="87">
        <v>0.35</v>
      </c>
      <c r="N22" s="88">
        <f>G22*M22</f>
        <v>713653.54</v>
      </c>
      <c r="O22" s="73" t="s">
        <v>42</v>
      </c>
      <c r="P22" s="19" t="s">
        <v>43</v>
      </c>
      <c r="Q22" s="77" t="s">
        <v>23</v>
      </c>
      <c r="R22" s="96" t="s">
        <v>23</v>
      </c>
      <c r="S22" s="100" t="s">
        <v>23</v>
      </c>
      <c r="T22" s="99" t="s">
        <v>23</v>
      </c>
      <c r="U22" s="77" t="s">
        <v>23</v>
      </c>
      <c r="V22" s="96" t="s">
        <v>23</v>
      </c>
      <c r="W22" s="71" t="s">
        <v>23</v>
      </c>
      <c r="X22" s="72" t="s">
        <v>23</v>
      </c>
      <c r="Y22" s="95" t="s">
        <v>23</v>
      </c>
      <c r="Z22" s="97" t="s">
        <v>23</v>
      </c>
      <c r="AA22" s="95" t="s">
        <v>23</v>
      </c>
      <c r="AB22" s="97" t="s">
        <v>23</v>
      </c>
      <c r="AC22" s="77" t="s">
        <v>23</v>
      </c>
      <c r="AD22" s="96" t="s">
        <v>23</v>
      </c>
      <c r="AE22" s="77" t="s">
        <v>23</v>
      </c>
      <c r="AF22" s="96" t="s">
        <v>23</v>
      </c>
      <c r="AG22" s="77" t="s">
        <v>23</v>
      </c>
      <c r="AH22" s="96" t="s">
        <v>23</v>
      </c>
      <c r="AI22" s="71" t="s">
        <v>23</v>
      </c>
      <c r="AJ22" s="72" t="s">
        <v>23</v>
      </c>
      <c r="AK22" s="71" t="s">
        <v>23</v>
      </c>
      <c r="AL22" s="72" t="s">
        <v>23</v>
      </c>
      <c r="AM22" s="77" t="s">
        <v>23</v>
      </c>
      <c r="AN22" s="96" t="s">
        <v>23</v>
      </c>
      <c r="AO22" s="77" t="s">
        <v>23</v>
      </c>
      <c r="AP22" s="96" t="s">
        <v>23</v>
      </c>
      <c r="AQ22" s="71" t="s">
        <v>23</v>
      </c>
      <c r="AR22" s="72" t="s">
        <v>23</v>
      </c>
      <c r="AS22" s="77" t="s">
        <v>23</v>
      </c>
      <c r="AT22" s="96" t="s">
        <v>23</v>
      </c>
      <c r="AU22" s="71" t="s">
        <v>23</v>
      </c>
      <c r="AV22" s="72" t="s">
        <v>23</v>
      </c>
      <c r="AW22" s="95">
        <v>960</v>
      </c>
      <c r="AX22" s="97">
        <v>1006.83</v>
      </c>
      <c r="AY22" s="77" t="s">
        <v>23</v>
      </c>
      <c r="AZ22" s="96" t="s">
        <v>23</v>
      </c>
      <c r="BA22" s="71" t="s">
        <v>23</v>
      </c>
      <c r="BB22" s="72" t="s">
        <v>23</v>
      </c>
      <c r="BC22" s="77" t="s">
        <v>23</v>
      </c>
      <c r="BD22" s="96" t="s">
        <v>23</v>
      </c>
      <c r="BE22" s="77" t="s">
        <v>23</v>
      </c>
      <c r="BF22" s="96" t="s">
        <v>23</v>
      </c>
      <c r="BG22" s="95" t="s">
        <v>23</v>
      </c>
      <c r="BH22" s="97" t="s">
        <v>23</v>
      </c>
      <c r="BI22" s="95" t="s">
        <v>23</v>
      </c>
      <c r="BJ22" s="97" t="s">
        <v>23</v>
      </c>
      <c r="BK22" s="90" t="s">
        <v>44</v>
      </c>
      <c r="BL22" s="37" t="s">
        <v>88</v>
      </c>
      <c r="BM22" s="103">
        <v>45076</v>
      </c>
      <c r="BN22" s="103">
        <v>45195</v>
      </c>
    </row>
    <row r="23" spans="1:66" s="3" customFormat="1" ht="32.25" customHeight="1">
      <c r="A23" s="14"/>
      <c r="B23" s="8"/>
      <c r="C23" s="8"/>
      <c r="D23" s="15"/>
      <c r="E23" s="15"/>
      <c r="F23" s="27"/>
      <c r="G23" s="33">
        <f>G22</f>
        <v>2039010.1</v>
      </c>
      <c r="H23" s="51"/>
      <c r="I23" s="51"/>
      <c r="J23" s="51"/>
      <c r="K23" s="51"/>
      <c r="L23" s="51"/>
      <c r="M23" s="33"/>
      <c r="N23" s="33">
        <f>N22</f>
        <v>713653.54</v>
      </c>
      <c r="O23" s="8"/>
      <c r="P23" s="15"/>
      <c r="Q23" s="28"/>
      <c r="R23" s="28"/>
      <c r="S23" s="29"/>
      <c r="T23" s="29"/>
      <c r="U23" s="28"/>
      <c r="V23" s="28"/>
      <c r="W23" s="31"/>
      <c r="X23" s="31"/>
      <c r="Y23" s="32"/>
      <c r="Z23" s="32"/>
      <c r="AA23" s="32"/>
      <c r="AB23" s="32"/>
      <c r="AC23" s="28"/>
      <c r="AD23" s="28"/>
      <c r="AE23" s="28"/>
      <c r="AF23" s="28"/>
      <c r="AG23" s="28"/>
      <c r="AH23" s="28"/>
      <c r="AI23" s="31"/>
      <c r="AJ23" s="31"/>
      <c r="AK23" s="31"/>
      <c r="AL23" s="31"/>
      <c r="AM23" s="28"/>
      <c r="AN23" s="28"/>
      <c r="AO23" s="28"/>
      <c r="AP23" s="28"/>
      <c r="AQ23" s="31"/>
      <c r="AR23" s="31"/>
      <c r="AS23" s="28"/>
      <c r="AT23" s="28"/>
      <c r="AU23" s="31"/>
      <c r="AV23" s="31"/>
      <c r="AW23" s="32"/>
      <c r="AX23" s="32"/>
      <c r="AY23" s="28"/>
      <c r="AZ23" s="28"/>
      <c r="BA23" s="31"/>
      <c r="BB23" s="31"/>
      <c r="BC23" s="28"/>
      <c r="BD23" s="28"/>
      <c r="BE23" s="28"/>
      <c r="BF23" s="28"/>
      <c r="BG23" s="32"/>
      <c r="BH23" s="32"/>
      <c r="BI23" s="32"/>
      <c r="BJ23" s="32"/>
      <c r="BK23" s="30"/>
      <c r="BL23" s="241" t="str">
        <f>D22</f>
        <v>CONVENIO-COMUN-MUNICIPIO-04-23</v>
      </c>
      <c r="BM23" s="233"/>
      <c r="BN23" s="234"/>
    </row>
    <row r="24" spans="1:66" s="3" customFormat="1" ht="99.95" customHeight="1">
      <c r="A24" s="106">
        <f>A22+1</f>
        <v>5</v>
      </c>
      <c r="B24" s="93" t="s">
        <v>51</v>
      </c>
      <c r="C24" s="89">
        <v>44535</v>
      </c>
      <c r="D24" s="84" t="s">
        <v>75</v>
      </c>
      <c r="E24" s="85" t="s">
        <v>76</v>
      </c>
      <c r="F24" s="86">
        <v>45072</v>
      </c>
      <c r="G24" s="91">
        <v>8479500</v>
      </c>
      <c r="H24" s="92" t="s">
        <v>54</v>
      </c>
      <c r="I24" s="81" t="s">
        <v>55</v>
      </c>
      <c r="J24" s="82">
        <v>5000</v>
      </c>
      <c r="K24" s="82" t="s">
        <v>56</v>
      </c>
      <c r="L24" s="83">
        <v>44949</v>
      </c>
      <c r="M24" s="87">
        <v>0.35</v>
      </c>
      <c r="N24" s="88">
        <f>G24*M24</f>
        <v>2967825</v>
      </c>
      <c r="O24" s="73" t="s">
        <v>42</v>
      </c>
      <c r="P24" s="19" t="s">
        <v>43</v>
      </c>
      <c r="Q24" s="77" t="s">
        <v>23</v>
      </c>
      <c r="R24" s="96" t="s">
        <v>23</v>
      </c>
      <c r="S24" s="100" t="s">
        <v>23</v>
      </c>
      <c r="T24" s="99" t="s">
        <v>23</v>
      </c>
      <c r="U24" s="77" t="s">
        <v>23</v>
      </c>
      <c r="V24" s="96" t="s">
        <v>23</v>
      </c>
      <c r="W24" s="71" t="s">
        <v>23</v>
      </c>
      <c r="X24" s="72" t="s">
        <v>23</v>
      </c>
      <c r="Y24" s="95" t="s">
        <v>23</v>
      </c>
      <c r="Z24" s="97" t="s">
        <v>23</v>
      </c>
      <c r="AA24" s="95" t="s">
        <v>23</v>
      </c>
      <c r="AB24" s="97" t="s">
        <v>23</v>
      </c>
      <c r="AC24" s="77" t="s">
        <v>23</v>
      </c>
      <c r="AD24" s="96" t="s">
        <v>23</v>
      </c>
      <c r="AE24" s="77" t="s">
        <v>23</v>
      </c>
      <c r="AF24" s="96" t="s">
        <v>23</v>
      </c>
      <c r="AG24" s="77" t="s">
        <v>23</v>
      </c>
      <c r="AH24" s="96" t="s">
        <v>23</v>
      </c>
      <c r="AI24" s="71" t="s">
        <v>23</v>
      </c>
      <c r="AJ24" s="72" t="s">
        <v>23</v>
      </c>
      <c r="AK24" s="71" t="s">
        <v>23</v>
      </c>
      <c r="AL24" s="72" t="s">
        <v>23</v>
      </c>
      <c r="AM24" s="77" t="s">
        <v>23</v>
      </c>
      <c r="AN24" s="96" t="s">
        <v>23</v>
      </c>
      <c r="AO24" s="77" t="s">
        <v>23</v>
      </c>
      <c r="AP24" s="96" t="s">
        <v>23</v>
      </c>
      <c r="AQ24" s="71" t="s">
        <v>23</v>
      </c>
      <c r="AR24" s="72" t="s">
        <v>23</v>
      </c>
      <c r="AS24" s="77" t="s">
        <v>23</v>
      </c>
      <c r="AT24" s="96" t="s">
        <v>23</v>
      </c>
      <c r="AU24" s="71" t="s">
        <v>23</v>
      </c>
      <c r="AV24" s="72" t="s">
        <v>23</v>
      </c>
      <c r="AW24" s="95" t="s">
        <v>23</v>
      </c>
      <c r="AX24" s="97" t="s">
        <v>23</v>
      </c>
      <c r="AY24" s="77" t="s">
        <v>23</v>
      </c>
      <c r="AZ24" s="96" t="s">
        <v>23</v>
      </c>
      <c r="BA24" s="71" t="s">
        <v>23</v>
      </c>
      <c r="BB24" s="72" t="s">
        <v>23</v>
      </c>
      <c r="BC24" s="77" t="s">
        <v>23</v>
      </c>
      <c r="BD24" s="96" t="s">
        <v>23</v>
      </c>
      <c r="BE24" s="77" t="s">
        <v>23</v>
      </c>
      <c r="BF24" s="96" t="s">
        <v>23</v>
      </c>
      <c r="BG24" s="95">
        <v>75000</v>
      </c>
      <c r="BH24" s="97">
        <v>75060</v>
      </c>
      <c r="BI24" s="95">
        <v>22500</v>
      </c>
      <c r="BJ24" s="97">
        <v>22490</v>
      </c>
      <c r="BK24" s="90" t="s">
        <v>44</v>
      </c>
      <c r="BL24" s="37" t="s">
        <v>88</v>
      </c>
      <c r="BM24" s="103">
        <v>45076</v>
      </c>
      <c r="BN24" s="103">
        <v>45110</v>
      </c>
    </row>
    <row r="25" spans="1:66" s="3" customFormat="1" ht="32.25" customHeight="1">
      <c r="A25" s="14"/>
      <c r="B25" s="8"/>
      <c r="C25" s="8"/>
      <c r="D25" s="15"/>
      <c r="E25" s="15"/>
      <c r="F25" s="27"/>
      <c r="G25" s="33">
        <f>G24</f>
        <v>8479500</v>
      </c>
      <c r="H25" s="51"/>
      <c r="I25" s="51"/>
      <c r="J25" s="51"/>
      <c r="K25" s="51"/>
      <c r="L25" s="51"/>
      <c r="M25" s="33"/>
      <c r="N25" s="33">
        <f>N24</f>
        <v>2967825</v>
      </c>
      <c r="O25" s="8"/>
      <c r="P25" s="15"/>
      <c r="Q25" s="28"/>
      <c r="R25" s="28"/>
      <c r="S25" s="29"/>
      <c r="T25" s="29"/>
      <c r="U25" s="28"/>
      <c r="V25" s="28"/>
      <c r="W25" s="31"/>
      <c r="X25" s="31"/>
      <c r="Y25" s="32"/>
      <c r="Z25" s="32"/>
      <c r="AA25" s="32"/>
      <c r="AB25" s="32"/>
      <c r="AC25" s="28"/>
      <c r="AD25" s="28"/>
      <c r="AE25" s="28"/>
      <c r="AF25" s="28"/>
      <c r="AG25" s="28"/>
      <c r="AH25" s="28"/>
      <c r="AI25" s="31"/>
      <c r="AJ25" s="31"/>
      <c r="AK25" s="31"/>
      <c r="AL25" s="31"/>
      <c r="AM25" s="28"/>
      <c r="AN25" s="28"/>
      <c r="AO25" s="28"/>
      <c r="AP25" s="28"/>
      <c r="AQ25" s="31"/>
      <c r="AR25" s="31"/>
      <c r="AS25" s="28"/>
      <c r="AT25" s="28"/>
      <c r="AU25" s="31"/>
      <c r="AV25" s="31"/>
      <c r="AW25" s="32"/>
      <c r="AX25" s="32"/>
      <c r="AY25" s="28"/>
      <c r="AZ25" s="28"/>
      <c r="BA25" s="31"/>
      <c r="BB25" s="31"/>
      <c r="BC25" s="28"/>
      <c r="BD25" s="28"/>
      <c r="BE25" s="28"/>
      <c r="BF25" s="28"/>
      <c r="BG25" s="32"/>
      <c r="BH25" s="32"/>
      <c r="BI25" s="32"/>
      <c r="BJ25" s="32"/>
      <c r="BK25" s="30"/>
      <c r="BL25" s="241" t="str">
        <f>D24</f>
        <v>CONVENIO-COMUN-MUNICIPIO-05-23</v>
      </c>
      <c r="BM25" s="233"/>
      <c r="BN25" s="234"/>
    </row>
    <row r="26" spans="1:66" s="3" customFormat="1" ht="99.95" customHeight="1">
      <c r="A26" s="106">
        <f>A24+1</f>
        <v>6</v>
      </c>
      <c r="B26" s="93" t="s">
        <v>51</v>
      </c>
      <c r="C26" s="89">
        <v>44535</v>
      </c>
      <c r="D26" s="84" t="s">
        <v>77</v>
      </c>
      <c r="E26" s="85" t="s">
        <v>78</v>
      </c>
      <c r="F26" s="86">
        <v>45072</v>
      </c>
      <c r="G26" s="91">
        <v>5526220</v>
      </c>
      <c r="H26" s="92" t="s">
        <v>54</v>
      </c>
      <c r="I26" s="81" t="s">
        <v>55</v>
      </c>
      <c r="J26" s="82">
        <v>5000</v>
      </c>
      <c r="K26" s="82" t="s">
        <v>56</v>
      </c>
      <c r="L26" s="83">
        <v>44949</v>
      </c>
      <c r="M26" s="87">
        <v>0.35</v>
      </c>
      <c r="N26" s="88">
        <f>G26*M26</f>
        <v>1934177</v>
      </c>
      <c r="O26" s="73" t="s">
        <v>42</v>
      </c>
      <c r="P26" s="19" t="s">
        <v>43</v>
      </c>
      <c r="Q26" s="77" t="s">
        <v>23</v>
      </c>
      <c r="R26" s="96" t="s">
        <v>23</v>
      </c>
      <c r="S26" s="100" t="s">
        <v>23</v>
      </c>
      <c r="T26" s="99" t="s">
        <v>23</v>
      </c>
      <c r="U26" s="77" t="s">
        <v>23</v>
      </c>
      <c r="V26" s="96" t="s">
        <v>23</v>
      </c>
      <c r="W26" s="71" t="s">
        <v>23</v>
      </c>
      <c r="X26" s="72" t="s">
        <v>23</v>
      </c>
      <c r="Y26" s="95" t="s">
        <v>23</v>
      </c>
      <c r="Z26" s="97" t="s">
        <v>23</v>
      </c>
      <c r="AA26" s="95" t="s">
        <v>23</v>
      </c>
      <c r="AB26" s="97" t="s">
        <v>23</v>
      </c>
      <c r="AC26" s="77" t="s">
        <v>23</v>
      </c>
      <c r="AD26" s="96" t="s">
        <v>23</v>
      </c>
      <c r="AE26" s="77" t="s">
        <v>23</v>
      </c>
      <c r="AF26" s="96" t="s">
        <v>23</v>
      </c>
      <c r="AG26" s="77" t="s">
        <v>23</v>
      </c>
      <c r="AH26" s="96" t="s">
        <v>23</v>
      </c>
      <c r="AI26" s="71" t="s">
        <v>23</v>
      </c>
      <c r="AJ26" s="72" t="s">
        <v>23</v>
      </c>
      <c r="AK26" s="71" t="s">
        <v>23</v>
      </c>
      <c r="AL26" s="72" t="s">
        <v>23</v>
      </c>
      <c r="AM26" s="77" t="s">
        <v>23</v>
      </c>
      <c r="AN26" s="96" t="s">
        <v>23</v>
      </c>
      <c r="AO26" s="77" t="s">
        <v>23</v>
      </c>
      <c r="AP26" s="96" t="s">
        <v>23</v>
      </c>
      <c r="AQ26" s="71" t="s">
        <v>23</v>
      </c>
      <c r="AR26" s="72" t="s">
        <v>23</v>
      </c>
      <c r="AS26" s="77" t="s">
        <v>23</v>
      </c>
      <c r="AT26" s="96" t="s">
        <v>23</v>
      </c>
      <c r="AU26" s="71" t="s">
        <v>23</v>
      </c>
      <c r="AV26" s="72" t="s">
        <v>23</v>
      </c>
      <c r="AW26" s="95" t="s">
        <v>23</v>
      </c>
      <c r="AX26" s="97" t="s">
        <v>23</v>
      </c>
      <c r="AY26" s="77" t="s">
        <v>23</v>
      </c>
      <c r="AZ26" s="96" t="s">
        <v>23</v>
      </c>
      <c r="BA26" s="71" t="s">
        <v>23</v>
      </c>
      <c r="BB26" s="72" t="s">
        <v>23</v>
      </c>
      <c r="BC26" s="77" t="s">
        <v>23</v>
      </c>
      <c r="BD26" s="96" t="s">
        <v>23</v>
      </c>
      <c r="BE26" s="77" t="s">
        <v>23</v>
      </c>
      <c r="BF26" s="96" t="s">
        <v>23</v>
      </c>
      <c r="BG26" s="95">
        <v>35000</v>
      </c>
      <c r="BH26" s="97">
        <v>42000</v>
      </c>
      <c r="BI26" s="95">
        <v>14000</v>
      </c>
      <c r="BJ26" s="97">
        <v>13356</v>
      </c>
      <c r="BK26" s="90" t="s">
        <v>44</v>
      </c>
      <c r="BL26" s="37" t="s">
        <v>88</v>
      </c>
      <c r="BM26" s="103">
        <v>45076</v>
      </c>
      <c r="BN26" s="103">
        <v>45107</v>
      </c>
    </row>
    <row r="27" spans="1:66" s="3" customFormat="1" ht="32.25" customHeight="1">
      <c r="A27" s="14"/>
      <c r="B27" s="8"/>
      <c r="C27" s="8"/>
      <c r="D27" s="15"/>
      <c r="E27" s="15"/>
      <c r="F27" s="27"/>
      <c r="G27" s="33">
        <f>G26</f>
        <v>5526220</v>
      </c>
      <c r="H27" s="51"/>
      <c r="I27" s="51"/>
      <c r="J27" s="51"/>
      <c r="K27" s="51"/>
      <c r="L27" s="51"/>
      <c r="M27" s="33"/>
      <c r="N27" s="33">
        <f>N26</f>
        <v>1934177</v>
      </c>
      <c r="O27" s="8"/>
      <c r="P27" s="15"/>
      <c r="Q27" s="28"/>
      <c r="R27" s="28"/>
      <c r="S27" s="29"/>
      <c r="T27" s="29"/>
      <c r="U27" s="28"/>
      <c r="V27" s="28"/>
      <c r="W27" s="31"/>
      <c r="X27" s="31"/>
      <c r="Y27" s="32"/>
      <c r="Z27" s="32"/>
      <c r="AA27" s="32"/>
      <c r="AB27" s="32"/>
      <c r="AC27" s="28"/>
      <c r="AD27" s="28"/>
      <c r="AE27" s="28"/>
      <c r="AF27" s="28"/>
      <c r="AG27" s="28"/>
      <c r="AH27" s="28"/>
      <c r="AI27" s="31"/>
      <c r="AJ27" s="31"/>
      <c r="AK27" s="31"/>
      <c r="AL27" s="31"/>
      <c r="AM27" s="28"/>
      <c r="AN27" s="28"/>
      <c r="AO27" s="28"/>
      <c r="AP27" s="28"/>
      <c r="AQ27" s="31"/>
      <c r="AR27" s="31"/>
      <c r="AS27" s="28"/>
      <c r="AT27" s="28"/>
      <c r="AU27" s="31"/>
      <c r="AV27" s="31"/>
      <c r="AW27" s="32"/>
      <c r="AX27" s="32"/>
      <c r="AY27" s="28"/>
      <c r="AZ27" s="28"/>
      <c r="BA27" s="31"/>
      <c r="BB27" s="31"/>
      <c r="BC27" s="28"/>
      <c r="BD27" s="28"/>
      <c r="BE27" s="28"/>
      <c r="BF27" s="28"/>
      <c r="BG27" s="32"/>
      <c r="BH27" s="32"/>
      <c r="BI27" s="32"/>
      <c r="BJ27" s="32"/>
      <c r="BK27" s="30"/>
      <c r="BL27" s="241" t="str">
        <f>D26</f>
        <v>CONVENIO-COMUN-MUNICIPIO-06-23</v>
      </c>
      <c r="BM27" s="233"/>
      <c r="BN27" s="234"/>
    </row>
    <row r="28" spans="1:66" s="3" customFormat="1" ht="99.95" customHeight="1">
      <c r="A28" s="106">
        <f>A26+1</f>
        <v>7</v>
      </c>
      <c r="B28" s="93" t="s">
        <v>51</v>
      </c>
      <c r="C28" s="89">
        <v>44535</v>
      </c>
      <c r="D28" s="84" t="s">
        <v>79</v>
      </c>
      <c r="E28" s="85" t="s">
        <v>80</v>
      </c>
      <c r="F28" s="86">
        <v>45072</v>
      </c>
      <c r="G28" s="91">
        <v>4076104.49</v>
      </c>
      <c r="H28" s="92" t="s">
        <v>54</v>
      </c>
      <c r="I28" s="81" t="s">
        <v>55</v>
      </c>
      <c r="J28" s="82">
        <v>5000</v>
      </c>
      <c r="K28" s="82" t="s">
        <v>56</v>
      </c>
      <c r="L28" s="83">
        <v>44949</v>
      </c>
      <c r="M28" s="87">
        <v>0.35</v>
      </c>
      <c r="N28" s="88">
        <f>G28*M28</f>
        <v>1426636.57</v>
      </c>
      <c r="O28" s="73" t="s">
        <v>42</v>
      </c>
      <c r="P28" s="19" t="s">
        <v>43</v>
      </c>
      <c r="Q28" s="77" t="s">
        <v>23</v>
      </c>
      <c r="R28" s="96" t="s">
        <v>23</v>
      </c>
      <c r="S28" s="100" t="s">
        <v>23</v>
      </c>
      <c r="T28" s="99" t="s">
        <v>23</v>
      </c>
      <c r="U28" s="77" t="s">
        <v>23</v>
      </c>
      <c r="V28" s="96" t="s">
        <v>23</v>
      </c>
      <c r="W28" s="71" t="s">
        <v>23</v>
      </c>
      <c r="X28" s="72" t="s">
        <v>23</v>
      </c>
      <c r="Y28" s="95" t="s">
        <v>23</v>
      </c>
      <c r="Z28" s="97" t="s">
        <v>23</v>
      </c>
      <c r="AA28" s="95" t="s">
        <v>23</v>
      </c>
      <c r="AB28" s="97" t="s">
        <v>23</v>
      </c>
      <c r="AC28" s="77" t="s">
        <v>23</v>
      </c>
      <c r="AD28" s="96" t="s">
        <v>23</v>
      </c>
      <c r="AE28" s="77" t="s">
        <v>23</v>
      </c>
      <c r="AF28" s="96" t="s">
        <v>23</v>
      </c>
      <c r="AG28" s="77" t="s">
        <v>23</v>
      </c>
      <c r="AH28" s="96" t="s">
        <v>23</v>
      </c>
      <c r="AI28" s="71" t="s">
        <v>23</v>
      </c>
      <c r="AJ28" s="72" t="s">
        <v>23</v>
      </c>
      <c r="AK28" s="71" t="s">
        <v>23</v>
      </c>
      <c r="AL28" s="72" t="s">
        <v>23</v>
      </c>
      <c r="AM28" s="77" t="s">
        <v>23</v>
      </c>
      <c r="AN28" s="96" t="s">
        <v>23</v>
      </c>
      <c r="AO28" s="77" t="s">
        <v>23</v>
      </c>
      <c r="AP28" s="96" t="s">
        <v>23</v>
      </c>
      <c r="AQ28" s="71" t="s">
        <v>23</v>
      </c>
      <c r="AR28" s="72" t="s">
        <v>23</v>
      </c>
      <c r="AS28" s="77" t="s">
        <v>23</v>
      </c>
      <c r="AT28" s="96" t="s">
        <v>23</v>
      </c>
      <c r="AU28" s="71" t="s">
        <v>23</v>
      </c>
      <c r="AV28" s="72" t="s">
        <v>23</v>
      </c>
      <c r="AW28" s="95" t="s">
        <v>23</v>
      </c>
      <c r="AX28" s="97" t="s">
        <v>23</v>
      </c>
      <c r="AY28" s="77" t="s">
        <v>23</v>
      </c>
      <c r="AZ28" s="96" t="s">
        <v>23</v>
      </c>
      <c r="BA28" s="71" t="s">
        <v>23</v>
      </c>
      <c r="BB28" s="72" t="s">
        <v>23</v>
      </c>
      <c r="BC28" s="77" t="s">
        <v>23</v>
      </c>
      <c r="BD28" s="96" t="s">
        <v>23</v>
      </c>
      <c r="BE28" s="77" t="s">
        <v>23</v>
      </c>
      <c r="BF28" s="96" t="s">
        <v>23</v>
      </c>
      <c r="BG28" s="95">
        <v>38560.17</v>
      </c>
      <c r="BH28" s="97">
        <v>43011</v>
      </c>
      <c r="BI28" s="95">
        <v>9156</v>
      </c>
      <c r="BJ28" s="97">
        <v>8745</v>
      </c>
      <c r="BK28" s="90" t="s">
        <v>44</v>
      </c>
      <c r="BL28" s="37" t="s">
        <v>88</v>
      </c>
      <c r="BM28" s="103">
        <v>45076</v>
      </c>
      <c r="BN28" s="103">
        <v>45103</v>
      </c>
    </row>
    <row r="29" spans="1:66" s="3" customFormat="1" ht="32.25" customHeight="1">
      <c r="A29" s="14"/>
      <c r="B29" s="8"/>
      <c r="C29" s="8"/>
      <c r="D29" s="15"/>
      <c r="E29" s="15"/>
      <c r="F29" s="27"/>
      <c r="G29" s="33">
        <f>G28</f>
        <v>4076104.49</v>
      </c>
      <c r="H29" s="51"/>
      <c r="I29" s="51"/>
      <c r="J29" s="51"/>
      <c r="K29" s="51"/>
      <c r="L29" s="51"/>
      <c r="M29" s="33"/>
      <c r="N29" s="33">
        <f>N28</f>
        <v>1426636.57</v>
      </c>
      <c r="O29" s="8"/>
      <c r="P29" s="15"/>
      <c r="Q29" s="28"/>
      <c r="R29" s="28"/>
      <c r="S29" s="29"/>
      <c r="T29" s="29"/>
      <c r="U29" s="28"/>
      <c r="V29" s="28"/>
      <c r="W29" s="31"/>
      <c r="X29" s="31"/>
      <c r="Y29" s="32"/>
      <c r="Z29" s="32"/>
      <c r="AA29" s="32"/>
      <c r="AB29" s="32"/>
      <c r="AC29" s="28"/>
      <c r="AD29" s="28"/>
      <c r="AE29" s="28"/>
      <c r="AF29" s="28"/>
      <c r="AG29" s="28"/>
      <c r="AH29" s="28"/>
      <c r="AI29" s="31"/>
      <c r="AJ29" s="31"/>
      <c r="AK29" s="31"/>
      <c r="AL29" s="31"/>
      <c r="AM29" s="28"/>
      <c r="AN29" s="28"/>
      <c r="AO29" s="28"/>
      <c r="AP29" s="28"/>
      <c r="AQ29" s="31"/>
      <c r="AR29" s="31"/>
      <c r="AS29" s="28"/>
      <c r="AT29" s="28"/>
      <c r="AU29" s="31"/>
      <c r="AV29" s="31"/>
      <c r="AW29" s="32"/>
      <c r="AX29" s="32"/>
      <c r="AY29" s="28"/>
      <c r="AZ29" s="28"/>
      <c r="BA29" s="31"/>
      <c r="BB29" s="31"/>
      <c r="BC29" s="28"/>
      <c r="BD29" s="28"/>
      <c r="BE29" s="28"/>
      <c r="BF29" s="28"/>
      <c r="BG29" s="32"/>
      <c r="BH29" s="32"/>
      <c r="BI29" s="32"/>
      <c r="BJ29" s="32"/>
      <c r="BK29" s="30"/>
      <c r="BL29" s="241" t="str">
        <f>D28</f>
        <v>CONVENIO-COMUN-MUNICIPIO-07-23</v>
      </c>
      <c r="BM29" s="233"/>
      <c r="BN29" s="234"/>
    </row>
    <row r="30" spans="1:66" s="3" customFormat="1" ht="99.95" customHeight="1">
      <c r="A30" s="106">
        <f>A28+1</f>
        <v>8</v>
      </c>
      <c r="B30" s="93" t="s">
        <v>51</v>
      </c>
      <c r="C30" s="89">
        <v>44535</v>
      </c>
      <c r="D30" s="84" t="s">
        <v>109</v>
      </c>
      <c r="E30" s="85" t="s">
        <v>113</v>
      </c>
      <c r="F30" s="86">
        <v>45093</v>
      </c>
      <c r="G30" s="91">
        <v>1525073.77</v>
      </c>
      <c r="H30" s="92" t="s">
        <v>67</v>
      </c>
      <c r="I30" s="81" t="s">
        <v>5</v>
      </c>
      <c r="J30" s="82">
        <v>5000</v>
      </c>
      <c r="K30" s="82" t="s">
        <v>56</v>
      </c>
      <c r="L30" s="83">
        <v>44949</v>
      </c>
      <c r="M30" s="87">
        <v>0.35</v>
      </c>
      <c r="N30" s="88">
        <f>G30*M30</f>
        <v>533775.81999999995</v>
      </c>
      <c r="O30" s="73" t="s">
        <v>42</v>
      </c>
      <c r="P30" s="19" t="s">
        <v>43</v>
      </c>
      <c r="Q30" s="77" t="s">
        <v>23</v>
      </c>
      <c r="R30" s="96" t="s">
        <v>23</v>
      </c>
      <c r="S30" s="100" t="s">
        <v>23</v>
      </c>
      <c r="T30" s="99" t="s">
        <v>23</v>
      </c>
      <c r="U30" s="77" t="s">
        <v>23</v>
      </c>
      <c r="V30" s="96" t="s">
        <v>23</v>
      </c>
      <c r="W30" s="71" t="s">
        <v>23</v>
      </c>
      <c r="X30" s="72" t="s">
        <v>23</v>
      </c>
      <c r="Y30" s="95" t="s">
        <v>23</v>
      </c>
      <c r="Z30" s="97" t="s">
        <v>23</v>
      </c>
      <c r="AA30" s="95" t="s">
        <v>23</v>
      </c>
      <c r="AB30" s="97" t="s">
        <v>23</v>
      </c>
      <c r="AC30" s="77" t="s">
        <v>23</v>
      </c>
      <c r="AD30" s="96" t="s">
        <v>23</v>
      </c>
      <c r="AE30" s="77" t="s">
        <v>23</v>
      </c>
      <c r="AF30" s="96" t="s">
        <v>23</v>
      </c>
      <c r="AG30" s="77" t="s">
        <v>23</v>
      </c>
      <c r="AH30" s="96" t="s">
        <v>23</v>
      </c>
      <c r="AI30" s="71" t="s">
        <v>23</v>
      </c>
      <c r="AJ30" s="72" t="s">
        <v>23</v>
      </c>
      <c r="AK30" s="71" t="s">
        <v>23</v>
      </c>
      <c r="AL30" s="72" t="s">
        <v>23</v>
      </c>
      <c r="AM30" s="77" t="s">
        <v>23</v>
      </c>
      <c r="AN30" s="96" t="s">
        <v>23</v>
      </c>
      <c r="AO30" s="77" t="s">
        <v>23</v>
      </c>
      <c r="AP30" s="96" t="s">
        <v>23</v>
      </c>
      <c r="AQ30" s="71" t="s">
        <v>23</v>
      </c>
      <c r="AR30" s="72" t="s">
        <v>23</v>
      </c>
      <c r="AS30" s="77" t="s">
        <v>23</v>
      </c>
      <c r="AT30" s="96" t="s">
        <v>23</v>
      </c>
      <c r="AU30" s="71" t="s">
        <v>23</v>
      </c>
      <c r="AV30" s="72" t="s">
        <v>23</v>
      </c>
      <c r="AW30" s="95" t="s">
        <v>23</v>
      </c>
      <c r="AX30" s="97" t="s">
        <v>23</v>
      </c>
      <c r="AY30" s="77" t="s">
        <v>23</v>
      </c>
      <c r="AZ30" s="96" t="s">
        <v>23</v>
      </c>
      <c r="BA30" s="71" t="s">
        <v>23</v>
      </c>
      <c r="BB30" s="72" t="s">
        <v>23</v>
      </c>
      <c r="BC30" s="77" t="s">
        <v>23</v>
      </c>
      <c r="BD30" s="96" t="s">
        <v>23</v>
      </c>
      <c r="BE30" s="77">
        <v>4172</v>
      </c>
      <c r="BF30" s="96">
        <v>4000</v>
      </c>
      <c r="BG30" s="95" t="s">
        <v>23</v>
      </c>
      <c r="BH30" s="97" t="s">
        <v>23</v>
      </c>
      <c r="BI30" s="95" t="s">
        <v>23</v>
      </c>
      <c r="BJ30" s="97" t="s">
        <v>23</v>
      </c>
      <c r="BK30" s="90" t="s">
        <v>44</v>
      </c>
      <c r="BL30" s="37" t="s">
        <v>88</v>
      </c>
      <c r="BM30" s="103">
        <v>45097</v>
      </c>
      <c r="BN30" s="103">
        <v>45126</v>
      </c>
    </row>
    <row r="31" spans="1:66" s="3" customFormat="1" ht="32.25" customHeight="1">
      <c r="A31" s="14"/>
      <c r="B31" s="8"/>
      <c r="C31" s="8"/>
      <c r="D31" s="15"/>
      <c r="E31" s="15"/>
      <c r="F31" s="27"/>
      <c r="G31" s="33">
        <f>G30</f>
        <v>1525073.77</v>
      </c>
      <c r="H31" s="51"/>
      <c r="I31" s="51"/>
      <c r="J31" s="51"/>
      <c r="K31" s="51"/>
      <c r="L31" s="51"/>
      <c r="M31" s="33"/>
      <c r="N31" s="33">
        <f>N30</f>
        <v>533775.81999999995</v>
      </c>
      <c r="O31" s="8"/>
      <c r="P31" s="15"/>
      <c r="Q31" s="28"/>
      <c r="R31" s="28"/>
      <c r="S31" s="29"/>
      <c r="T31" s="29"/>
      <c r="U31" s="28"/>
      <c r="V31" s="28"/>
      <c r="W31" s="31"/>
      <c r="X31" s="31"/>
      <c r="Y31" s="32"/>
      <c r="Z31" s="32"/>
      <c r="AA31" s="32"/>
      <c r="AB31" s="32"/>
      <c r="AC31" s="28"/>
      <c r="AD31" s="28"/>
      <c r="AE31" s="28"/>
      <c r="AF31" s="28"/>
      <c r="AG31" s="28"/>
      <c r="AH31" s="28"/>
      <c r="AI31" s="31"/>
      <c r="AJ31" s="31"/>
      <c r="AK31" s="31"/>
      <c r="AL31" s="31"/>
      <c r="AM31" s="28"/>
      <c r="AN31" s="28"/>
      <c r="AO31" s="28"/>
      <c r="AP31" s="28"/>
      <c r="AQ31" s="31"/>
      <c r="AR31" s="31"/>
      <c r="AS31" s="28"/>
      <c r="AT31" s="28"/>
      <c r="AU31" s="31"/>
      <c r="AV31" s="31"/>
      <c r="AW31" s="32"/>
      <c r="AX31" s="32"/>
      <c r="AY31" s="28"/>
      <c r="AZ31" s="28"/>
      <c r="BA31" s="31"/>
      <c r="BB31" s="31"/>
      <c r="BC31" s="28"/>
      <c r="BD31" s="28"/>
      <c r="BE31" s="28"/>
      <c r="BF31" s="28"/>
      <c r="BG31" s="32"/>
      <c r="BH31" s="32"/>
      <c r="BI31" s="32"/>
      <c r="BJ31" s="32"/>
      <c r="BK31" s="30"/>
      <c r="BL31" s="241" t="str">
        <f>D30</f>
        <v>CONVENIO-COMUN-MUNICIPIO-08-23</v>
      </c>
      <c r="BM31" s="233"/>
      <c r="BN31" s="234"/>
    </row>
    <row r="32" spans="1:66" s="3" customFormat="1" ht="99.95" customHeight="1">
      <c r="A32" s="106">
        <f>A30+1</f>
        <v>9</v>
      </c>
      <c r="B32" s="93" t="s">
        <v>51</v>
      </c>
      <c r="C32" s="89">
        <v>44535</v>
      </c>
      <c r="D32" s="84" t="s">
        <v>110</v>
      </c>
      <c r="E32" s="85" t="s">
        <v>114</v>
      </c>
      <c r="F32" s="86">
        <v>45093</v>
      </c>
      <c r="G32" s="91">
        <v>1272115.1299999999</v>
      </c>
      <c r="H32" s="92" t="s">
        <v>67</v>
      </c>
      <c r="I32" s="81" t="s">
        <v>5</v>
      </c>
      <c r="J32" s="82">
        <v>5000</v>
      </c>
      <c r="K32" s="82" t="s">
        <v>56</v>
      </c>
      <c r="L32" s="83">
        <v>44949</v>
      </c>
      <c r="M32" s="87">
        <v>0.35</v>
      </c>
      <c r="N32" s="88">
        <f>G32*M32</f>
        <v>445240.3</v>
      </c>
      <c r="O32" s="73" t="s">
        <v>42</v>
      </c>
      <c r="P32" s="19" t="s">
        <v>43</v>
      </c>
      <c r="Q32" s="77" t="s">
        <v>23</v>
      </c>
      <c r="R32" s="96" t="s">
        <v>23</v>
      </c>
      <c r="S32" s="100" t="s">
        <v>23</v>
      </c>
      <c r="T32" s="99" t="s">
        <v>23</v>
      </c>
      <c r="U32" s="77" t="s">
        <v>23</v>
      </c>
      <c r="V32" s="96" t="s">
        <v>23</v>
      </c>
      <c r="W32" s="71" t="s">
        <v>23</v>
      </c>
      <c r="X32" s="72" t="s">
        <v>23</v>
      </c>
      <c r="Y32" s="95" t="s">
        <v>23</v>
      </c>
      <c r="Z32" s="97" t="s">
        <v>23</v>
      </c>
      <c r="AA32" s="95" t="s">
        <v>23</v>
      </c>
      <c r="AB32" s="97" t="s">
        <v>23</v>
      </c>
      <c r="AC32" s="77" t="s">
        <v>23</v>
      </c>
      <c r="AD32" s="96" t="s">
        <v>23</v>
      </c>
      <c r="AE32" s="77" t="s">
        <v>23</v>
      </c>
      <c r="AF32" s="96" t="s">
        <v>23</v>
      </c>
      <c r="AG32" s="77" t="s">
        <v>23</v>
      </c>
      <c r="AH32" s="96" t="s">
        <v>23</v>
      </c>
      <c r="AI32" s="71" t="s">
        <v>23</v>
      </c>
      <c r="AJ32" s="72" t="s">
        <v>23</v>
      </c>
      <c r="AK32" s="71" t="s">
        <v>23</v>
      </c>
      <c r="AL32" s="72" t="s">
        <v>23</v>
      </c>
      <c r="AM32" s="77" t="s">
        <v>23</v>
      </c>
      <c r="AN32" s="96" t="s">
        <v>23</v>
      </c>
      <c r="AO32" s="77" t="s">
        <v>23</v>
      </c>
      <c r="AP32" s="96" t="s">
        <v>23</v>
      </c>
      <c r="AQ32" s="71" t="s">
        <v>23</v>
      </c>
      <c r="AR32" s="72" t="s">
        <v>23</v>
      </c>
      <c r="AS32" s="77" t="s">
        <v>23</v>
      </c>
      <c r="AT32" s="96" t="s">
        <v>23</v>
      </c>
      <c r="AU32" s="71" t="s">
        <v>23</v>
      </c>
      <c r="AV32" s="72" t="s">
        <v>23</v>
      </c>
      <c r="AW32" s="95" t="s">
        <v>23</v>
      </c>
      <c r="AX32" s="97" t="s">
        <v>23</v>
      </c>
      <c r="AY32" s="77" t="s">
        <v>23</v>
      </c>
      <c r="AZ32" s="96" t="s">
        <v>23</v>
      </c>
      <c r="BA32" s="71" t="s">
        <v>23</v>
      </c>
      <c r="BB32" s="72" t="s">
        <v>23</v>
      </c>
      <c r="BC32" s="77" t="s">
        <v>23</v>
      </c>
      <c r="BD32" s="96" t="s">
        <v>23</v>
      </c>
      <c r="BE32" s="77">
        <v>3480</v>
      </c>
      <c r="BF32" s="96">
        <v>3330</v>
      </c>
      <c r="BG32" s="95" t="s">
        <v>23</v>
      </c>
      <c r="BH32" s="97" t="s">
        <v>23</v>
      </c>
      <c r="BI32" s="95" t="s">
        <v>23</v>
      </c>
      <c r="BJ32" s="97" t="s">
        <v>23</v>
      </c>
      <c r="BK32" s="90" t="s">
        <v>44</v>
      </c>
      <c r="BL32" s="37" t="s">
        <v>88</v>
      </c>
      <c r="BM32" s="103">
        <v>45097</v>
      </c>
      <c r="BN32" s="103">
        <v>45126</v>
      </c>
    </row>
    <row r="33" spans="1:66" s="3" customFormat="1" ht="32.25" customHeight="1">
      <c r="A33" s="14"/>
      <c r="B33" s="8"/>
      <c r="C33" s="8"/>
      <c r="D33" s="15"/>
      <c r="E33" s="15"/>
      <c r="F33" s="27"/>
      <c r="G33" s="33">
        <f>G32</f>
        <v>1272115.1299999999</v>
      </c>
      <c r="H33" s="51"/>
      <c r="I33" s="51"/>
      <c r="J33" s="51"/>
      <c r="K33" s="51"/>
      <c r="L33" s="51"/>
      <c r="M33" s="33"/>
      <c r="N33" s="33">
        <f>N32</f>
        <v>445240.3</v>
      </c>
      <c r="O33" s="8"/>
      <c r="P33" s="15"/>
      <c r="Q33" s="28"/>
      <c r="R33" s="28"/>
      <c r="S33" s="29"/>
      <c r="T33" s="29"/>
      <c r="U33" s="28"/>
      <c r="V33" s="28"/>
      <c r="W33" s="31"/>
      <c r="X33" s="31"/>
      <c r="Y33" s="32"/>
      <c r="Z33" s="32"/>
      <c r="AA33" s="32"/>
      <c r="AB33" s="32"/>
      <c r="AC33" s="28"/>
      <c r="AD33" s="28"/>
      <c r="AE33" s="28"/>
      <c r="AF33" s="28"/>
      <c r="AG33" s="28"/>
      <c r="AH33" s="28"/>
      <c r="AI33" s="31"/>
      <c r="AJ33" s="31"/>
      <c r="AK33" s="31"/>
      <c r="AL33" s="31"/>
      <c r="AM33" s="28"/>
      <c r="AN33" s="28"/>
      <c r="AO33" s="28"/>
      <c r="AP33" s="28"/>
      <c r="AQ33" s="31"/>
      <c r="AR33" s="31"/>
      <c r="AS33" s="28"/>
      <c r="AT33" s="28"/>
      <c r="AU33" s="31"/>
      <c r="AV33" s="31"/>
      <c r="AW33" s="32"/>
      <c r="AX33" s="32"/>
      <c r="AY33" s="28"/>
      <c r="AZ33" s="28"/>
      <c r="BA33" s="31"/>
      <c r="BB33" s="31"/>
      <c r="BC33" s="28"/>
      <c r="BD33" s="28"/>
      <c r="BE33" s="28"/>
      <c r="BF33" s="28"/>
      <c r="BG33" s="32"/>
      <c r="BH33" s="32"/>
      <c r="BI33" s="32"/>
      <c r="BJ33" s="32"/>
      <c r="BK33" s="30"/>
      <c r="BL33" s="241" t="str">
        <f>D32</f>
        <v>CONVENIO-COMUN-MUNICIPIO-09-23</v>
      </c>
      <c r="BM33" s="233"/>
      <c r="BN33" s="234"/>
    </row>
    <row r="34" spans="1:66" s="3" customFormat="1" ht="99.95" customHeight="1">
      <c r="A34" s="106">
        <f>A32+1</f>
        <v>10</v>
      </c>
      <c r="B34" s="93" t="s">
        <v>51</v>
      </c>
      <c r="C34" s="89">
        <v>44535</v>
      </c>
      <c r="D34" s="84" t="s">
        <v>111</v>
      </c>
      <c r="E34" s="85" t="s">
        <v>115</v>
      </c>
      <c r="F34" s="86">
        <v>45093</v>
      </c>
      <c r="G34" s="91">
        <v>1954962.08</v>
      </c>
      <c r="H34" s="92" t="s">
        <v>67</v>
      </c>
      <c r="I34" s="81" t="s">
        <v>5</v>
      </c>
      <c r="J34" s="82">
        <v>5000</v>
      </c>
      <c r="K34" s="82" t="s">
        <v>56</v>
      </c>
      <c r="L34" s="83">
        <v>44949</v>
      </c>
      <c r="M34" s="87">
        <v>0.35</v>
      </c>
      <c r="N34" s="88">
        <f>G34*M34</f>
        <v>684236.73</v>
      </c>
      <c r="O34" s="73" t="s">
        <v>42</v>
      </c>
      <c r="P34" s="19" t="s">
        <v>43</v>
      </c>
      <c r="Q34" s="77" t="s">
        <v>23</v>
      </c>
      <c r="R34" s="96" t="s">
        <v>23</v>
      </c>
      <c r="S34" s="100" t="s">
        <v>23</v>
      </c>
      <c r="T34" s="99" t="s">
        <v>23</v>
      </c>
      <c r="U34" s="77" t="s">
        <v>23</v>
      </c>
      <c r="V34" s="96" t="s">
        <v>23</v>
      </c>
      <c r="W34" s="71" t="s">
        <v>23</v>
      </c>
      <c r="X34" s="72" t="s">
        <v>23</v>
      </c>
      <c r="Y34" s="95" t="s">
        <v>23</v>
      </c>
      <c r="Z34" s="97" t="s">
        <v>23</v>
      </c>
      <c r="AA34" s="95" t="s">
        <v>23</v>
      </c>
      <c r="AB34" s="97" t="s">
        <v>23</v>
      </c>
      <c r="AC34" s="77" t="s">
        <v>23</v>
      </c>
      <c r="AD34" s="96" t="s">
        <v>23</v>
      </c>
      <c r="AE34" s="77" t="s">
        <v>23</v>
      </c>
      <c r="AF34" s="96" t="s">
        <v>23</v>
      </c>
      <c r="AG34" s="77" t="s">
        <v>23</v>
      </c>
      <c r="AH34" s="96" t="s">
        <v>23</v>
      </c>
      <c r="AI34" s="71" t="s">
        <v>23</v>
      </c>
      <c r="AJ34" s="72" t="s">
        <v>23</v>
      </c>
      <c r="AK34" s="71" t="s">
        <v>23</v>
      </c>
      <c r="AL34" s="72" t="s">
        <v>23</v>
      </c>
      <c r="AM34" s="77" t="s">
        <v>23</v>
      </c>
      <c r="AN34" s="96" t="s">
        <v>23</v>
      </c>
      <c r="AO34" s="77" t="s">
        <v>23</v>
      </c>
      <c r="AP34" s="96" t="s">
        <v>23</v>
      </c>
      <c r="AQ34" s="71" t="s">
        <v>23</v>
      </c>
      <c r="AR34" s="72" t="s">
        <v>23</v>
      </c>
      <c r="AS34" s="77" t="s">
        <v>23</v>
      </c>
      <c r="AT34" s="96" t="s">
        <v>23</v>
      </c>
      <c r="AU34" s="71" t="s">
        <v>23</v>
      </c>
      <c r="AV34" s="72" t="s">
        <v>23</v>
      </c>
      <c r="AW34" s="95" t="s">
        <v>23</v>
      </c>
      <c r="AX34" s="97" t="s">
        <v>23</v>
      </c>
      <c r="AY34" s="77" t="s">
        <v>23</v>
      </c>
      <c r="AZ34" s="96" t="s">
        <v>23</v>
      </c>
      <c r="BA34" s="71" t="s">
        <v>23</v>
      </c>
      <c r="BB34" s="72" t="s">
        <v>23</v>
      </c>
      <c r="BC34" s="77" t="s">
        <v>23</v>
      </c>
      <c r="BD34" s="96" t="s">
        <v>23</v>
      </c>
      <c r="BE34" s="77">
        <v>5348</v>
      </c>
      <c r="BF34" s="96">
        <v>3904</v>
      </c>
      <c r="BG34" s="95" t="s">
        <v>23</v>
      </c>
      <c r="BH34" s="97" t="s">
        <v>23</v>
      </c>
      <c r="BI34" s="95" t="s">
        <v>23</v>
      </c>
      <c r="BJ34" s="97" t="s">
        <v>23</v>
      </c>
      <c r="BK34" s="90" t="s">
        <v>44</v>
      </c>
      <c r="BL34" s="37" t="s">
        <v>88</v>
      </c>
      <c r="BM34" s="103">
        <v>45097</v>
      </c>
      <c r="BN34" s="103">
        <v>45126</v>
      </c>
    </row>
    <row r="35" spans="1:66" s="3" customFormat="1" ht="32.25" customHeight="1">
      <c r="A35" s="14"/>
      <c r="B35" s="8"/>
      <c r="C35" s="8"/>
      <c r="D35" s="15"/>
      <c r="E35" s="15"/>
      <c r="F35" s="27"/>
      <c r="G35" s="33">
        <f>G34</f>
        <v>1954962.08</v>
      </c>
      <c r="H35" s="51"/>
      <c r="I35" s="51"/>
      <c r="J35" s="51"/>
      <c r="K35" s="51"/>
      <c r="L35" s="51"/>
      <c r="M35" s="33"/>
      <c r="N35" s="33">
        <f>N34</f>
        <v>684236.73</v>
      </c>
      <c r="O35" s="8"/>
      <c r="P35" s="15"/>
      <c r="Q35" s="28"/>
      <c r="R35" s="28"/>
      <c r="S35" s="29"/>
      <c r="T35" s="29"/>
      <c r="U35" s="28"/>
      <c r="V35" s="28"/>
      <c r="W35" s="31"/>
      <c r="X35" s="31"/>
      <c r="Y35" s="32"/>
      <c r="Z35" s="32"/>
      <c r="AA35" s="32"/>
      <c r="AB35" s="32"/>
      <c r="AC35" s="28"/>
      <c r="AD35" s="28"/>
      <c r="AE35" s="28"/>
      <c r="AF35" s="28"/>
      <c r="AG35" s="28"/>
      <c r="AH35" s="28"/>
      <c r="AI35" s="31"/>
      <c r="AJ35" s="31"/>
      <c r="AK35" s="31"/>
      <c r="AL35" s="31"/>
      <c r="AM35" s="28"/>
      <c r="AN35" s="28"/>
      <c r="AO35" s="28"/>
      <c r="AP35" s="28"/>
      <c r="AQ35" s="31"/>
      <c r="AR35" s="31"/>
      <c r="AS35" s="28"/>
      <c r="AT35" s="28"/>
      <c r="AU35" s="31"/>
      <c r="AV35" s="31"/>
      <c r="AW35" s="32"/>
      <c r="AX35" s="32"/>
      <c r="AY35" s="28"/>
      <c r="AZ35" s="28"/>
      <c r="BA35" s="31"/>
      <c r="BB35" s="31"/>
      <c r="BC35" s="28"/>
      <c r="BD35" s="28"/>
      <c r="BE35" s="28"/>
      <c r="BF35" s="28"/>
      <c r="BG35" s="32"/>
      <c r="BH35" s="32"/>
      <c r="BI35" s="32"/>
      <c r="BJ35" s="32"/>
      <c r="BK35" s="30"/>
      <c r="BL35" s="241" t="str">
        <f>D34</f>
        <v>CONVENIO-COMUN-MUNICIPIO-10-23</v>
      </c>
      <c r="BM35" s="233"/>
      <c r="BN35" s="234"/>
    </row>
    <row r="36" spans="1:66" s="3" customFormat="1" ht="99.95" customHeight="1">
      <c r="A36" s="106">
        <f>A34+1</f>
        <v>11</v>
      </c>
      <c r="B36" s="93" t="s">
        <v>51</v>
      </c>
      <c r="C36" s="89">
        <v>44535</v>
      </c>
      <c r="D36" s="84" t="s">
        <v>112</v>
      </c>
      <c r="E36" s="85" t="s">
        <v>116</v>
      </c>
      <c r="F36" s="86">
        <v>45107</v>
      </c>
      <c r="G36" s="91">
        <v>8497818</v>
      </c>
      <c r="H36" s="92" t="s">
        <v>54</v>
      </c>
      <c r="I36" s="81" t="s">
        <v>5</v>
      </c>
      <c r="J36" s="82">
        <v>5000</v>
      </c>
      <c r="K36" s="82" t="s">
        <v>56</v>
      </c>
      <c r="L36" s="83">
        <v>44949</v>
      </c>
      <c r="M36" s="87">
        <v>0.35</v>
      </c>
      <c r="N36" s="88">
        <f>G36*M36</f>
        <v>2974236.3</v>
      </c>
      <c r="O36" s="73" t="s">
        <v>42</v>
      </c>
      <c r="P36" s="19" t="s">
        <v>43</v>
      </c>
      <c r="Q36" s="77" t="s">
        <v>23</v>
      </c>
      <c r="R36" s="96" t="s">
        <v>23</v>
      </c>
      <c r="S36" s="100" t="s">
        <v>23</v>
      </c>
      <c r="T36" s="99" t="s">
        <v>23</v>
      </c>
      <c r="U36" s="77" t="s">
        <v>23</v>
      </c>
      <c r="V36" s="96" t="s">
        <v>23</v>
      </c>
      <c r="W36" s="71" t="s">
        <v>23</v>
      </c>
      <c r="X36" s="72" t="s">
        <v>23</v>
      </c>
      <c r="Y36" s="95" t="s">
        <v>23</v>
      </c>
      <c r="Z36" s="97" t="s">
        <v>23</v>
      </c>
      <c r="AA36" s="95" t="s">
        <v>23</v>
      </c>
      <c r="AB36" s="97" t="s">
        <v>23</v>
      </c>
      <c r="AC36" s="77" t="s">
        <v>23</v>
      </c>
      <c r="AD36" s="96" t="s">
        <v>23</v>
      </c>
      <c r="AE36" s="77" t="s">
        <v>23</v>
      </c>
      <c r="AF36" s="96" t="s">
        <v>23</v>
      </c>
      <c r="AG36" s="77" t="s">
        <v>23</v>
      </c>
      <c r="AH36" s="96" t="s">
        <v>23</v>
      </c>
      <c r="AI36" s="71" t="s">
        <v>23</v>
      </c>
      <c r="AJ36" s="72" t="s">
        <v>23</v>
      </c>
      <c r="AK36" s="71" t="s">
        <v>23</v>
      </c>
      <c r="AL36" s="72" t="s">
        <v>23</v>
      </c>
      <c r="AM36" s="77" t="s">
        <v>23</v>
      </c>
      <c r="AN36" s="96" t="s">
        <v>23</v>
      </c>
      <c r="AO36" s="77" t="s">
        <v>23</v>
      </c>
      <c r="AP36" s="96" t="s">
        <v>23</v>
      </c>
      <c r="AQ36" s="71" t="s">
        <v>23</v>
      </c>
      <c r="AR36" s="72" t="s">
        <v>23</v>
      </c>
      <c r="AS36" s="77" t="s">
        <v>23</v>
      </c>
      <c r="AT36" s="96" t="s">
        <v>23</v>
      </c>
      <c r="AU36" s="71" t="s">
        <v>23</v>
      </c>
      <c r="AV36" s="72" t="s">
        <v>23</v>
      </c>
      <c r="AW36" s="95" t="s">
        <v>23</v>
      </c>
      <c r="AX36" s="97" t="s">
        <v>23</v>
      </c>
      <c r="AY36" s="77" t="s">
        <v>23</v>
      </c>
      <c r="AZ36" s="96" t="s">
        <v>23</v>
      </c>
      <c r="BA36" s="71" t="s">
        <v>23</v>
      </c>
      <c r="BB36" s="72" t="s">
        <v>23</v>
      </c>
      <c r="BC36" s="77" t="s">
        <v>23</v>
      </c>
      <c r="BD36" s="96" t="s">
        <v>23</v>
      </c>
      <c r="BE36" s="77" t="s">
        <v>23</v>
      </c>
      <c r="BF36" s="96" t="s">
        <v>23</v>
      </c>
      <c r="BG36" s="95">
        <v>70200</v>
      </c>
      <c r="BH36" s="97">
        <v>39765</v>
      </c>
      <c r="BI36" s="95">
        <v>20000</v>
      </c>
      <c r="BJ36" s="97">
        <v>22800</v>
      </c>
      <c r="BK36" s="90" t="s">
        <v>44</v>
      </c>
      <c r="BL36" s="37" t="s">
        <v>88</v>
      </c>
      <c r="BM36" s="103">
        <v>45115</v>
      </c>
      <c r="BN36" s="103">
        <v>45144</v>
      </c>
    </row>
    <row r="37" spans="1:66" s="3" customFormat="1" ht="32.25" customHeight="1">
      <c r="A37" s="14"/>
      <c r="B37" s="8"/>
      <c r="C37" s="8"/>
      <c r="D37" s="15"/>
      <c r="E37" s="15"/>
      <c r="F37" s="27"/>
      <c r="G37" s="33">
        <f>G36</f>
        <v>8497818</v>
      </c>
      <c r="H37" s="51"/>
      <c r="I37" s="51"/>
      <c r="J37" s="51"/>
      <c r="K37" s="51"/>
      <c r="L37" s="51"/>
      <c r="M37" s="33"/>
      <c r="N37" s="33">
        <f>N36</f>
        <v>2974236.3</v>
      </c>
      <c r="O37" s="8"/>
      <c r="P37" s="15"/>
      <c r="Q37" s="28"/>
      <c r="R37" s="28"/>
      <c r="S37" s="29"/>
      <c r="T37" s="29"/>
      <c r="U37" s="28"/>
      <c r="V37" s="28"/>
      <c r="W37" s="31"/>
      <c r="X37" s="31"/>
      <c r="Y37" s="32"/>
      <c r="Z37" s="32"/>
      <c r="AA37" s="32"/>
      <c r="AB37" s="32"/>
      <c r="AC37" s="28"/>
      <c r="AD37" s="28"/>
      <c r="AE37" s="28"/>
      <c r="AF37" s="28"/>
      <c r="AG37" s="28"/>
      <c r="AH37" s="28"/>
      <c r="AI37" s="31"/>
      <c r="AJ37" s="31"/>
      <c r="AK37" s="31"/>
      <c r="AL37" s="31"/>
      <c r="AM37" s="28"/>
      <c r="AN37" s="28"/>
      <c r="AO37" s="28"/>
      <c r="AP37" s="28"/>
      <c r="AQ37" s="31"/>
      <c r="AR37" s="31"/>
      <c r="AS37" s="28"/>
      <c r="AT37" s="28"/>
      <c r="AU37" s="31"/>
      <c r="AV37" s="31"/>
      <c r="AW37" s="32"/>
      <c r="AX37" s="32"/>
      <c r="AY37" s="28"/>
      <c r="AZ37" s="28"/>
      <c r="BA37" s="31"/>
      <c r="BB37" s="31"/>
      <c r="BC37" s="28"/>
      <c r="BD37" s="28"/>
      <c r="BE37" s="28"/>
      <c r="BF37" s="28"/>
      <c r="BG37" s="32"/>
      <c r="BH37" s="32"/>
      <c r="BI37" s="32"/>
      <c r="BJ37" s="32"/>
      <c r="BK37" s="30"/>
      <c r="BL37" s="241" t="str">
        <f>D36</f>
        <v>CONVENIO-COMUN-MUNICIPIO-11-23</v>
      </c>
      <c r="BM37" s="233"/>
      <c r="BN37" s="234"/>
    </row>
    <row r="38" spans="1:66" s="3" customFormat="1" ht="126">
      <c r="A38" s="106">
        <f>A36+1</f>
        <v>12</v>
      </c>
      <c r="B38" s="93" t="s">
        <v>51</v>
      </c>
      <c r="C38" s="89">
        <v>44535</v>
      </c>
      <c r="D38" s="84" t="s">
        <v>143</v>
      </c>
      <c r="E38" s="85" t="s">
        <v>146</v>
      </c>
      <c r="F38" s="86">
        <v>45246</v>
      </c>
      <c r="G38" s="91">
        <v>3385425.15</v>
      </c>
      <c r="H38" s="92" t="s">
        <v>60</v>
      </c>
      <c r="I38" s="81" t="s">
        <v>5</v>
      </c>
      <c r="J38" s="82">
        <v>5000</v>
      </c>
      <c r="K38" s="82" t="s">
        <v>56</v>
      </c>
      <c r="L38" s="83">
        <v>44949</v>
      </c>
      <c r="M38" s="87">
        <v>0.5</v>
      </c>
      <c r="N38" s="88">
        <f>G38*M38</f>
        <v>1692712.58</v>
      </c>
      <c r="O38" s="73" t="s">
        <v>42</v>
      </c>
      <c r="P38" s="19" t="s">
        <v>43</v>
      </c>
      <c r="Q38" s="77" t="s">
        <v>23</v>
      </c>
      <c r="R38" s="96" t="s">
        <v>23</v>
      </c>
      <c r="S38" s="100" t="s">
        <v>23</v>
      </c>
      <c r="T38" s="99" t="s">
        <v>23</v>
      </c>
      <c r="U38" s="77" t="s">
        <v>23</v>
      </c>
      <c r="V38" s="96" t="s">
        <v>23</v>
      </c>
      <c r="W38" s="71" t="s">
        <v>23</v>
      </c>
      <c r="X38" s="72" t="s">
        <v>23</v>
      </c>
      <c r="Y38" s="95" t="s">
        <v>23</v>
      </c>
      <c r="Z38" s="97" t="s">
        <v>23</v>
      </c>
      <c r="AA38" s="95" t="s">
        <v>23</v>
      </c>
      <c r="AB38" s="97" t="s">
        <v>23</v>
      </c>
      <c r="AC38" s="77" t="s">
        <v>23</v>
      </c>
      <c r="AD38" s="96" t="s">
        <v>23</v>
      </c>
      <c r="AE38" s="77" t="s">
        <v>23</v>
      </c>
      <c r="AF38" s="96" t="s">
        <v>23</v>
      </c>
      <c r="AG38" s="77" t="s">
        <v>23</v>
      </c>
      <c r="AH38" s="96" t="s">
        <v>23</v>
      </c>
      <c r="AI38" s="71" t="s">
        <v>23</v>
      </c>
      <c r="AJ38" s="72" t="s">
        <v>23</v>
      </c>
      <c r="AK38" s="71" t="s">
        <v>23</v>
      </c>
      <c r="AL38" s="72" t="s">
        <v>23</v>
      </c>
      <c r="AM38" s="77" t="s">
        <v>23</v>
      </c>
      <c r="AN38" s="96" t="s">
        <v>23</v>
      </c>
      <c r="AO38" s="77" t="s">
        <v>23</v>
      </c>
      <c r="AP38" s="96" t="s">
        <v>23</v>
      </c>
      <c r="AQ38" s="71" t="s">
        <v>23</v>
      </c>
      <c r="AR38" s="72" t="s">
        <v>23</v>
      </c>
      <c r="AS38" s="77" t="s">
        <v>23</v>
      </c>
      <c r="AT38" s="96" t="s">
        <v>23</v>
      </c>
      <c r="AU38" s="71">
        <v>1</v>
      </c>
      <c r="AV38" s="72">
        <v>1</v>
      </c>
      <c r="AW38" s="95" t="s">
        <v>23</v>
      </c>
      <c r="AX38" s="97" t="s">
        <v>23</v>
      </c>
      <c r="AY38" s="77" t="s">
        <v>23</v>
      </c>
      <c r="AZ38" s="96" t="s">
        <v>23</v>
      </c>
      <c r="BA38" s="71" t="s">
        <v>23</v>
      </c>
      <c r="BB38" s="72" t="s">
        <v>23</v>
      </c>
      <c r="BC38" s="77" t="s">
        <v>23</v>
      </c>
      <c r="BD38" s="96" t="s">
        <v>23</v>
      </c>
      <c r="BE38" s="77" t="s">
        <v>23</v>
      </c>
      <c r="BF38" s="96" t="s">
        <v>23</v>
      </c>
      <c r="BG38" s="95" t="s">
        <v>23</v>
      </c>
      <c r="BH38" s="97" t="s">
        <v>23</v>
      </c>
      <c r="BI38" s="95" t="s">
        <v>23</v>
      </c>
      <c r="BJ38" s="97" t="s">
        <v>23</v>
      </c>
      <c r="BK38" s="90" t="s">
        <v>44</v>
      </c>
      <c r="BL38" s="37" t="s">
        <v>88</v>
      </c>
      <c r="BM38" s="103">
        <v>45247</v>
      </c>
      <c r="BN38" s="103">
        <v>45260</v>
      </c>
    </row>
    <row r="39" spans="1:66" s="3" customFormat="1" ht="32.25" customHeight="1">
      <c r="A39" s="14"/>
      <c r="B39" s="8"/>
      <c r="C39" s="8"/>
      <c r="D39" s="15"/>
      <c r="E39" s="15"/>
      <c r="F39" s="27"/>
      <c r="G39" s="33">
        <f>G38</f>
        <v>3385425.15</v>
      </c>
      <c r="H39" s="51"/>
      <c r="I39" s="51"/>
      <c r="J39" s="51"/>
      <c r="K39" s="51"/>
      <c r="L39" s="51"/>
      <c r="M39" s="33"/>
      <c r="N39" s="33">
        <f>N38</f>
        <v>1692712.58</v>
      </c>
      <c r="O39" s="8"/>
      <c r="P39" s="15"/>
      <c r="Q39" s="28"/>
      <c r="R39" s="28"/>
      <c r="S39" s="29"/>
      <c r="T39" s="29"/>
      <c r="U39" s="28"/>
      <c r="V39" s="28"/>
      <c r="W39" s="31"/>
      <c r="X39" s="31"/>
      <c r="Y39" s="32"/>
      <c r="Z39" s="32"/>
      <c r="AA39" s="32"/>
      <c r="AB39" s="32"/>
      <c r="AC39" s="28"/>
      <c r="AD39" s="28"/>
      <c r="AE39" s="28"/>
      <c r="AF39" s="28"/>
      <c r="AG39" s="28"/>
      <c r="AH39" s="28"/>
      <c r="AI39" s="31"/>
      <c r="AJ39" s="31"/>
      <c r="AK39" s="31"/>
      <c r="AL39" s="31"/>
      <c r="AM39" s="28"/>
      <c r="AN39" s="28"/>
      <c r="AO39" s="28"/>
      <c r="AP39" s="28"/>
      <c r="AQ39" s="31"/>
      <c r="AR39" s="31"/>
      <c r="AS39" s="28"/>
      <c r="AT39" s="28"/>
      <c r="AU39" s="31"/>
      <c r="AV39" s="31"/>
      <c r="AW39" s="32"/>
      <c r="AX39" s="32"/>
      <c r="AY39" s="28"/>
      <c r="AZ39" s="28"/>
      <c r="BA39" s="31"/>
      <c r="BB39" s="31"/>
      <c r="BC39" s="28"/>
      <c r="BD39" s="28"/>
      <c r="BE39" s="28"/>
      <c r="BF39" s="28"/>
      <c r="BG39" s="32"/>
      <c r="BH39" s="32"/>
      <c r="BI39" s="32"/>
      <c r="BJ39" s="32"/>
      <c r="BK39" s="30"/>
      <c r="BL39" s="241" t="str">
        <f>D38</f>
        <v>CONVENIO-COMUN-MUNICIPIO-12-23</v>
      </c>
      <c r="BM39" s="233"/>
      <c r="BN39" s="234"/>
    </row>
    <row r="40" spans="1:66" s="3" customFormat="1" ht="126">
      <c r="A40" s="106">
        <f>A38+1</f>
        <v>13</v>
      </c>
      <c r="B40" s="93" t="s">
        <v>51</v>
      </c>
      <c r="C40" s="89">
        <v>44535</v>
      </c>
      <c r="D40" s="84" t="s">
        <v>144</v>
      </c>
      <c r="E40" s="85" t="s">
        <v>151</v>
      </c>
      <c r="F40" s="86">
        <v>45246</v>
      </c>
      <c r="G40" s="91">
        <v>2541011.4900000002</v>
      </c>
      <c r="H40" s="92" t="s">
        <v>67</v>
      </c>
      <c r="I40" s="81" t="s">
        <v>5</v>
      </c>
      <c r="J40" s="82">
        <v>5000</v>
      </c>
      <c r="K40" s="82" t="s">
        <v>56</v>
      </c>
      <c r="L40" s="83">
        <v>44949</v>
      </c>
      <c r="M40" s="87">
        <v>0.5</v>
      </c>
      <c r="N40" s="88">
        <f>G40*M40</f>
        <v>1270505.75</v>
      </c>
      <c r="O40" s="73" t="s">
        <v>42</v>
      </c>
      <c r="P40" s="19" t="s">
        <v>43</v>
      </c>
      <c r="Q40" s="77" t="s">
        <v>23</v>
      </c>
      <c r="R40" s="96" t="s">
        <v>23</v>
      </c>
      <c r="S40" s="100" t="s">
        <v>23</v>
      </c>
      <c r="T40" s="99" t="s">
        <v>23</v>
      </c>
      <c r="U40" s="77" t="s">
        <v>23</v>
      </c>
      <c r="V40" s="96" t="s">
        <v>23</v>
      </c>
      <c r="W40" s="71" t="s">
        <v>23</v>
      </c>
      <c r="X40" s="72" t="s">
        <v>23</v>
      </c>
      <c r="Y40" s="95" t="s">
        <v>23</v>
      </c>
      <c r="Z40" s="97" t="s">
        <v>23</v>
      </c>
      <c r="AA40" s="95" t="s">
        <v>23</v>
      </c>
      <c r="AB40" s="97" t="s">
        <v>23</v>
      </c>
      <c r="AC40" s="77" t="s">
        <v>23</v>
      </c>
      <c r="AD40" s="96" t="s">
        <v>23</v>
      </c>
      <c r="AE40" s="77" t="s">
        <v>23</v>
      </c>
      <c r="AF40" s="96" t="s">
        <v>23</v>
      </c>
      <c r="AG40" s="77" t="s">
        <v>23</v>
      </c>
      <c r="AH40" s="96" t="s">
        <v>23</v>
      </c>
      <c r="AI40" s="71" t="s">
        <v>23</v>
      </c>
      <c r="AJ40" s="72" t="s">
        <v>23</v>
      </c>
      <c r="AK40" s="71" t="s">
        <v>23</v>
      </c>
      <c r="AL40" s="72" t="s">
        <v>23</v>
      </c>
      <c r="AM40" s="77" t="s">
        <v>23</v>
      </c>
      <c r="AN40" s="96" t="s">
        <v>23</v>
      </c>
      <c r="AO40" s="77" t="s">
        <v>23</v>
      </c>
      <c r="AP40" s="96" t="s">
        <v>23</v>
      </c>
      <c r="AQ40" s="71" t="s">
        <v>23</v>
      </c>
      <c r="AR40" s="72" t="s">
        <v>23</v>
      </c>
      <c r="AS40" s="77" t="s">
        <v>23</v>
      </c>
      <c r="AT40" s="96" t="s">
        <v>23</v>
      </c>
      <c r="AU40" s="71" t="s">
        <v>23</v>
      </c>
      <c r="AV40" s="72" t="s">
        <v>23</v>
      </c>
      <c r="AW40" s="95" t="s">
        <v>23</v>
      </c>
      <c r="AX40" s="97" t="s">
        <v>23</v>
      </c>
      <c r="AY40" s="77" t="s">
        <v>23</v>
      </c>
      <c r="AZ40" s="96" t="s">
        <v>23</v>
      </c>
      <c r="BA40" s="71" t="s">
        <v>23</v>
      </c>
      <c r="BB40" s="72" t="s">
        <v>23</v>
      </c>
      <c r="BC40" s="77" t="s">
        <v>23</v>
      </c>
      <c r="BD40" s="96" t="s">
        <v>23</v>
      </c>
      <c r="BE40" s="77" t="s">
        <v>23</v>
      </c>
      <c r="BF40" s="96" t="s">
        <v>23</v>
      </c>
      <c r="BG40" s="95" t="s">
        <v>23</v>
      </c>
      <c r="BH40" s="97" t="s">
        <v>23</v>
      </c>
      <c r="BI40" s="95" t="s">
        <v>23</v>
      </c>
      <c r="BJ40" s="97" t="s">
        <v>23</v>
      </c>
      <c r="BK40" s="90" t="s">
        <v>44</v>
      </c>
      <c r="BL40" s="37" t="s">
        <v>88</v>
      </c>
      <c r="BM40" s="103">
        <v>45247</v>
      </c>
      <c r="BN40" s="103">
        <v>45264</v>
      </c>
    </row>
    <row r="41" spans="1:66" s="3" customFormat="1" ht="32.25" customHeight="1">
      <c r="A41" s="14"/>
      <c r="B41" s="8"/>
      <c r="C41" s="8"/>
      <c r="D41" s="15"/>
      <c r="E41" s="15"/>
      <c r="F41" s="27"/>
      <c r="G41" s="33">
        <f>G40</f>
        <v>2541011.4900000002</v>
      </c>
      <c r="H41" s="51"/>
      <c r="I41" s="51"/>
      <c r="J41" s="51"/>
      <c r="K41" s="51"/>
      <c r="L41" s="51"/>
      <c r="M41" s="33"/>
      <c r="N41" s="33">
        <f>N40</f>
        <v>1270505.75</v>
      </c>
      <c r="O41" s="8"/>
      <c r="P41" s="15"/>
      <c r="Q41" s="28"/>
      <c r="R41" s="28"/>
      <c r="S41" s="29"/>
      <c r="T41" s="29"/>
      <c r="U41" s="28"/>
      <c r="V41" s="28"/>
      <c r="W41" s="31"/>
      <c r="X41" s="31"/>
      <c r="Y41" s="32"/>
      <c r="Z41" s="32"/>
      <c r="AA41" s="32"/>
      <c r="AB41" s="32"/>
      <c r="AC41" s="28"/>
      <c r="AD41" s="28"/>
      <c r="AE41" s="28"/>
      <c r="AF41" s="28"/>
      <c r="AG41" s="28"/>
      <c r="AH41" s="28"/>
      <c r="AI41" s="31"/>
      <c r="AJ41" s="31"/>
      <c r="AK41" s="31"/>
      <c r="AL41" s="31"/>
      <c r="AM41" s="28"/>
      <c r="AN41" s="28"/>
      <c r="AO41" s="28"/>
      <c r="AP41" s="28"/>
      <c r="AQ41" s="31"/>
      <c r="AR41" s="31"/>
      <c r="AS41" s="28"/>
      <c r="AT41" s="28"/>
      <c r="AU41" s="31"/>
      <c r="AV41" s="31"/>
      <c r="AW41" s="32"/>
      <c r="AX41" s="32"/>
      <c r="AY41" s="28"/>
      <c r="AZ41" s="28"/>
      <c r="BA41" s="31"/>
      <c r="BB41" s="31"/>
      <c r="BC41" s="28"/>
      <c r="BD41" s="28"/>
      <c r="BE41" s="28"/>
      <c r="BF41" s="28"/>
      <c r="BG41" s="32"/>
      <c r="BH41" s="32"/>
      <c r="BI41" s="32"/>
      <c r="BJ41" s="32"/>
      <c r="BK41" s="30"/>
      <c r="BL41" s="241" t="str">
        <f>D40</f>
        <v>CONVENIO-COMUN-MUNICIPIO-13-23</v>
      </c>
      <c r="BM41" s="233"/>
      <c r="BN41" s="234"/>
    </row>
    <row r="42" spans="1:66" s="3" customFormat="1" ht="108">
      <c r="A42" s="106">
        <f>A40+1</f>
        <v>14</v>
      </c>
      <c r="B42" s="93" t="s">
        <v>51</v>
      </c>
      <c r="C42" s="89">
        <v>44535</v>
      </c>
      <c r="D42" s="84" t="s">
        <v>145</v>
      </c>
      <c r="E42" s="85" t="s">
        <v>156</v>
      </c>
      <c r="F42" s="86"/>
      <c r="G42" s="91">
        <v>1214564.8600000001</v>
      </c>
      <c r="H42" s="92" t="s">
        <v>67</v>
      </c>
      <c r="I42" s="81"/>
      <c r="J42" s="82">
        <v>5000</v>
      </c>
      <c r="K42" s="82" t="s">
        <v>56</v>
      </c>
      <c r="L42" s="83">
        <v>44949</v>
      </c>
      <c r="M42" s="87">
        <v>0.35</v>
      </c>
      <c r="N42" s="88">
        <f>G42*M42</f>
        <v>425097.7</v>
      </c>
      <c r="O42" s="73" t="s">
        <v>42</v>
      </c>
      <c r="P42" s="19" t="s">
        <v>43</v>
      </c>
      <c r="Q42" s="77" t="s">
        <v>23</v>
      </c>
      <c r="R42" s="96" t="s">
        <v>23</v>
      </c>
      <c r="S42" s="100" t="s">
        <v>23</v>
      </c>
      <c r="T42" s="99" t="s">
        <v>23</v>
      </c>
      <c r="U42" s="77">
        <v>4.8</v>
      </c>
      <c r="V42" s="96">
        <v>7.55</v>
      </c>
      <c r="W42" s="71" t="s">
        <v>23</v>
      </c>
      <c r="X42" s="72" t="s">
        <v>23</v>
      </c>
      <c r="Y42" s="95" t="s">
        <v>23</v>
      </c>
      <c r="Z42" s="97" t="s">
        <v>23</v>
      </c>
      <c r="AA42" s="95">
        <v>8.16</v>
      </c>
      <c r="AB42" s="97">
        <v>21.82</v>
      </c>
      <c r="AC42" s="77">
        <v>129</v>
      </c>
      <c r="AD42" s="96">
        <v>129</v>
      </c>
      <c r="AE42" s="77">
        <v>129</v>
      </c>
      <c r="AF42" s="96">
        <v>129</v>
      </c>
      <c r="AG42" s="77" t="s">
        <v>23</v>
      </c>
      <c r="AH42" s="96" t="s">
        <v>23</v>
      </c>
      <c r="AI42" s="71">
        <v>6</v>
      </c>
      <c r="AJ42" s="72">
        <v>6</v>
      </c>
      <c r="AK42" s="71" t="s">
        <v>23</v>
      </c>
      <c r="AL42" s="72" t="s">
        <v>23</v>
      </c>
      <c r="AM42" s="77" t="s">
        <v>23</v>
      </c>
      <c r="AN42" s="96" t="s">
        <v>23</v>
      </c>
      <c r="AO42" s="77" t="s">
        <v>23</v>
      </c>
      <c r="AP42" s="96" t="s">
        <v>23</v>
      </c>
      <c r="AQ42" s="71" t="s">
        <v>23</v>
      </c>
      <c r="AR42" s="72" t="s">
        <v>23</v>
      </c>
      <c r="AS42" s="77" t="s">
        <v>23</v>
      </c>
      <c r="AT42" s="96" t="s">
        <v>23</v>
      </c>
      <c r="AU42" s="71" t="s">
        <v>23</v>
      </c>
      <c r="AV42" s="72" t="s">
        <v>23</v>
      </c>
      <c r="AW42" s="95">
        <v>35.04</v>
      </c>
      <c r="AX42" s="97">
        <v>323.74</v>
      </c>
      <c r="AY42" s="77" t="s">
        <v>23</v>
      </c>
      <c r="AZ42" s="96" t="s">
        <v>23</v>
      </c>
      <c r="BA42" s="71" t="s">
        <v>23</v>
      </c>
      <c r="BB42" s="72" t="s">
        <v>23</v>
      </c>
      <c r="BC42" s="77" t="s">
        <v>23</v>
      </c>
      <c r="BD42" s="96" t="s">
        <v>23</v>
      </c>
      <c r="BE42" s="77" t="s">
        <v>23</v>
      </c>
      <c r="BF42" s="96" t="s">
        <v>23</v>
      </c>
      <c r="BG42" s="95" t="s">
        <v>23</v>
      </c>
      <c r="BH42" s="97" t="s">
        <v>23</v>
      </c>
      <c r="BI42" s="95" t="s">
        <v>23</v>
      </c>
      <c r="BJ42" s="97" t="s">
        <v>23</v>
      </c>
      <c r="BK42" s="90" t="s">
        <v>44</v>
      </c>
      <c r="BL42" s="37" t="s">
        <v>88</v>
      </c>
      <c r="BM42" s="103">
        <v>45262</v>
      </c>
      <c r="BN42" s="103">
        <v>45279</v>
      </c>
    </row>
    <row r="43" spans="1:66" s="3" customFormat="1" ht="32.25" customHeight="1">
      <c r="A43" s="14"/>
      <c r="B43" s="8"/>
      <c r="C43" s="8"/>
      <c r="D43" s="15"/>
      <c r="E43" s="15"/>
      <c r="F43" s="27"/>
      <c r="G43" s="33">
        <f>G42</f>
        <v>1214564.8600000001</v>
      </c>
      <c r="H43" s="51"/>
      <c r="I43" s="51"/>
      <c r="J43" s="51"/>
      <c r="K43" s="51"/>
      <c r="L43" s="51"/>
      <c r="M43" s="33"/>
      <c r="N43" s="33">
        <f>N42</f>
        <v>425097.7</v>
      </c>
      <c r="O43" s="8"/>
      <c r="P43" s="15"/>
      <c r="Q43" s="28"/>
      <c r="R43" s="28"/>
      <c r="S43" s="29"/>
      <c r="T43" s="29"/>
      <c r="U43" s="28"/>
      <c r="V43" s="28"/>
      <c r="W43" s="31"/>
      <c r="X43" s="31"/>
      <c r="Y43" s="32"/>
      <c r="Z43" s="32"/>
      <c r="AA43" s="32"/>
      <c r="AB43" s="32"/>
      <c r="AC43" s="28"/>
      <c r="AD43" s="28"/>
      <c r="AE43" s="28"/>
      <c r="AF43" s="28"/>
      <c r="AG43" s="28"/>
      <c r="AH43" s="28"/>
      <c r="AI43" s="31"/>
      <c r="AJ43" s="31"/>
      <c r="AK43" s="31"/>
      <c r="AL43" s="31"/>
      <c r="AM43" s="28"/>
      <c r="AN43" s="28"/>
      <c r="AO43" s="28"/>
      <c r="AP43" s="28"/>
      <c r="AQ43" s="31"/>
      <c r="AR43" s="31"/>
      <c r="AS43" s="28"/>
      <c r="AT43" s="28"/>
      <c r="AU43" s="31"/>
      <c r="AV43" s="31"/>
      <c r="AW43" s="32"/>
      <c r="AX43" s="32"/>
      <c r="AY43" s="28"/>
      <c r="AZ43" s="28"/>
      <c r="BA43" s="31"/>
      <c r="BB43" s="31"/>
      <c r="BC43" s="28"/>
      <c r="BD43" s="28"/>
      <c r="BE43" s="28"/>
      <c r="BF43" s="28"/>
      <c r="BG43" s="32"/>
      <c r="BH43" s="32"/>
      <c r="BI43" s="32"/>
      <c r="BJ43" s="32"/>
      <c r="BK43" s="30"/>
      <c r="BL43" s="241" t="str">
        <f>D42</f>
        <v>CONVENIO-COMUN-MUNICIPIO-14-23</v>
      </c>
      <c r="BM43" s="233"/>
      <c r="BN43" s="234"/>
    </row>
    <row r="44" spans="1:66" s="3" customFormat="1" ht="99.95" customHeight="1">
      <c r="A44" s="106">
        <f>A42+1</f>
        <v>15</v>
      </c>
      <c r="B44" s="93" t="s">
        <v>51</v>
      </c>
      <c r="C44" s="89">
        <v>44535</v>
      </c>
      <c r="D44" s="84" t="s">
        <v>147</v>
      </c>
      <c r="E44" s="85" t="s">
        <v>155</v>
      </c>
      <c r="F44" s="86"/>
      <c r="G44" s="91">
        <v>857114.02</v>
      </c>
      <c r="H44" s="92" t="s">
        <v>54</v>
      </c>
      <c r="I44" s="81" t="s">
        <v>55</v>
      </c>
      <c r="J44" s="82">
        <v>5000</v>
      </c>
      <c r="K44" s="82" t="s">
        <v>56</v>
      </c>
      <c r="L44" s="83">
        <v>44949</v>
      </c>
      <c r="M44" s="87">
        <v>0.35</v>
      </c>
      <c r="N44" s="88">
        <f>G44*M44-0.01</f>
        <v>299989.90000000002</v>
      </c>
      <c r="O44" s="73" t="s">
        <v>42</v>
      </c>
      <c r="P44" s="19" t="s">
        <v>43</v>
      </c>
      <c r="Q44" s="77" t="s">
        <v>23</v>
      </c>
      <c r="R44" s="96" t="s">
        <v>23</v>
      </c>
      <c r="S44" s="100" t="s">
        <v>23</v>
      </c>
      <c r="T44" s="99" t="s">
        <v>23</v>
      </c>
      <c r="U44" s="77" t="s">
        <v>23</v>
      </c>
      <c r="V44" s="96" t="s">
        <v>23</v>
      </c>
      <c r="W44" s="71" t="s">
        <v>23</v>
      </c>
      <c r="X44" s="72" t="s">
        <v>23</v>
      </c>
      <c r="Y44" s="95" t="s">
        <v>23</v>
      </c>
      <c r="Z44" s="97" t="s">
        <v>23</v>
      </c>
      <c r="AA44" s="95" t="s">
        <v>23</v>
      </c>
      <c r="AB44" s="97" t="s">
        <v>23</v>
      </c>
      <c r="AC44" s="77" t="s">
        <v>23</v>
      </c>
      <c r="AD44" s="96" t="s">
        <v>23</v>
      </c>
      <c r="AE44" s="77" t="s">
        <v>23</v>
      </c>
      <c r="AF44" s="96" t="s">
        <v>23</v>
      </c>
      <c r="AG44" s="77" t="s">
        <v>23</v>
      </c>
      <c r="AH44" s="96" t="s">
        <v>23</v>
      </c>
      <c r="AI44" s="71" t="s">
        <v>23</v>
      </c>
      <c r="AJ44" s="72" t="s">
        <v>23</v>
      </c>
      <c r="AK44" s="71" t="s">
        <v>23</v>
      </c>
      <c r="AL44" s="72" t="s">
        <v>23</v>
      </c>
      <c r="AM44" s="77" t="s">
        <v>23</v>
      </c>
      <c r="AN44" s="96" t="s">
        <v>23</v>
      </c>
      <c r="AO44" s="77" t="s">
        <v>23</v>
      </c>
      <c r="AP44" s="96" t="s">
        <v>23</v>
      </c>
      <c r="AQ44" s="71" t="s">
        <v>23</v>
      </c>
      <c r="AR44" s="72" t="s">
        <v>23</v>
      </c>
      <c r="AS44" s="77">
        <v>24.1</v>
      </c>
      <c r="AT44" s="96">
        <v>24.1</v>
      </c>
      <c r="AU44" s="71" t="s">
        <v>23</v>
      </c>
      <c r="AV44" s="72" t="s">
        <v>23</v>
      </c>
      <c r="AW44" s="95" t="s">
        <v>23</v>
      </c>
      <c r="AX44" s="97" t="s">
        <v>23</v>
      </c>
      <c r="AY44" s="77" t="s">
        <v>23</v>
      </c>
      <c r="AZ44" s="96" t="s">
        <v>23</v>
      </c>
      <c r="BA44" s="71" t="s">
        <v>23</v>
      </c>
      <c r="BB44" s="72" t="s">
        <v>23</v>
      </c>
      <c r="BC44" s="77" t="s">
        <v>23</v>
      </c>
      <c r="BD44" s="96" t="s">
        <v>23</v>
      </c>
      <c r="BE44" s="77" t="s">
        <v>23</v>
      </c>
      <c r="BF44" s="96" t="s">
        <v>23</v>
      </c>
      <c r="BG44" s="95" t="s">
        <v>23</v>
      </c>
      <c r="BH44" s="97" t="s">
        <v>23</v>
      </c>
      <c r="BI44" s="95" t="s">
        <v>23</v>
      </c>
      <c r="BJ44" s="97" t="s">
        <v>23</v>
      </c>
      <c r="BK44" s="90" t="s">
        <v>44</v>
      </c>
      <c r="BL44" s="37" t="s">
        <v>88</v>
      </c>
      <c r="BM44" s="103">
        <v>45283</v>
      </c>
      <c r="BN44" s="103">
        <v>45287</v>
      </c>
    </row>
    <row r="45" spans="1:66" s="3" customFormat="1" ht="32.25" customHeight="1">
      <c r="A45" s="14"/>
      <c r="B45" s="8"/>
      <c r="C45" s="8"/>
      <c r="D45" s="15"/>
      <c r="E45" s="15"/>
      <c r="F45" s="27"/>
      <c r="G45" s="33">
        <f>G44</f>
        <v>857114.02</v>
      </c>
      <c r="H45" s="51"/>
      <c r="I45" s="51"/>
      <c r="J45" s="51"/>
      <c r="K45" s="51"/>
      <c r="L45" s="51"/>
      <c r="M45" s="33"/>
      <c r="N45" s="33">
        <f>N44</f>
        <v>299989.90000000002</v>
      </c>
      <c r="O45" s="8"/>
      <c r="P45" s="15"/>
      <c r="Q45" s="28"/>
      <c r="R45" s="28"/>
      <c r="S45" s="29"/>
      <c r="T45" s="29"/>
      <c r="U45" s="28"/>
      <c r="V45" s="28"/>
      <c r="W45" s="31"/>
      <c r="X45" s="31"/>
      <c r="Y45" s="32"/>
      <c r="Z45" s="32"/>
      <c r="AA45" s="32"/>
      <c r="AB45" s="32"/>
      <c r="AC45" s="28"/>
      <c r="AD45" s="28"/>
      <c r="AE45" s="28"/>
      <c r="AF45" s="28"/>
      <c r="AG45" s="28"/>
      <c r="AH45" s="28"/>
      <c r="AI45" s="31"/>
      <c r="AJ45" s="31"/>
      <c r="AK45" s="31"/>
      <c r="AL45" s="31"/>
      <c r="AM45" s="28"/>
      <c r="AN45" s="28"/>
      <c r="AO45" s="28"/>
      <c r="AP45" s="28"/>
      <c r="AQ45" s="31"/>
      <c r="AR45" s="31"/>
      <c r="AS45" s="28"/>
      <c r="AT45" s="28"/>
      <c r="AU45" s="31"/>
      <c r="AV45" s="31"/>
      <c r="AW45" s="32"/>
      <c r="AX45" s="32"/>
      <c r="AY45" s="28"/>
      <c r="AZ45" s="28"/>
      <c r="BA45" s="31"/>
      <c r="BB45" s="31"/>
      <c r="BC45" s="28"/>
      <c r="BD45" s="28"/>
      <c r="BE45" s="28"/>
      <c r="BF45" s="28"/>
      <c r="BG45" s="32"/>
      <c r="BH45" s="32"/>
      <c r="BI45" s="32"/>
      <c r="BJ45" s="32"/>
      <c r="BK45" s="30"/>
      <c r="BL45" s="241" t="str">
        <f>D44</f>
        <v>CONVENIO-COMUN-MUNICIPIO-16-23</v>
      </c>
      <c r="BM45" s="233"/>
      <c r="BN45" s="234"/>
    </row>
    <row r="46" spans="1:66" s="3" customFormat="1" ht="99.95" customHeight="1">
      <c r="A46" s="106">
        <f>A44+1</f>
        <v>16</v>
      </c>
      <c r="B46" s="93" t="s">
        <v>51</v>
      </c>
      <c r="C46" s="89">
        <v>44535</v>
      </c>
      <c r="D46" s="84" t="s">
        <v>148</v>
      </c>
      <c r="E46" s="85" t="s">
        <v>154</v>
      </c>
      <c r="F46" s="86"/>
      <c r="G46" s="91">
        <v>1163600</v>
      </c>
      <c r="H46" s="92" t="s">
        <v>153</v>
      </c>
      <c r="I46" s="81" t="s">
        <v>55</v>
      </c>
      <c r="J46" s="82">
        <v>5000</v>
      </c>
      <c r="K46" s="82" t="s">
        <v>56</v>
      </c>
      <c r="L46" s="83">
        <v>44949</v>
      </c>
      <c r="M46" s="87">
        <v>0.35</v>
      </c>
      <c r="N46" s="88">
        <f>G46*M46</f>
        <v>407260</v>
      </c>
      <c r="O46" s="73" t="s">
        <v>42</v>
      </c>
      <c r="P46" s="19" t="s">
        <v>43</v>
      </c>
      <c r="Q46" s="77" t="s">
        <v>23</v>
      </c>
      <c r="R46" s="96" t="s">
        <v>23</v>
      </c>
      <c r="S46" s="100" t="s">
        <v>23</v>
      </c>
      <c r="T46" s="99" t="s">
        <v>23</v>
      </c>
      <c r="U46" s="77" t="s">
        <v>23</v>
      </c>
      <c r="V46" s="96" t="s">
        <v>23</v>
      </c>
      <c r="W46" s="71" t="s">
        <v>23</v>
      </c>
      <c r="X46" s="72" t="s">
        <v>23</v>
      </c>
      <c r="Y46" s="95" t="s">
        <v>23</v>
      </c>
      <c r="Z46" s="97" t="s">
        <v>23</v>
      </c>
      <c r="AA46" s="95" t="s">
        <v>23</v>
      </c>
      <c r="AB46" s="97" t="s">
        <v>23</v>
      </c>
      <c r="AC46" s="77" t="s">
        <v>23</v>
      </c>
      <c r="AD46" s="96" t="s">
        <v>23</v>
      </c>
      <c r="AE46" s="77" t="s">
        <v>23</v>
      </c>
      <c r="AF46" s="96" t="s">
        <v>23</v>
      </c>
      <c r="AG46" s="77" t="s">
        <v>23</v>
      </c>
      <c r="AH46" s="96" t="s">
        <v>23</v>
      </c>
      <c r="AI46" s="71" t="s">
        <v>23</v>
      </c>
      <c r="AJ46" s="72" t="s">
        <v>23</v>
      </c>
      <c r="AK46" s="71" t="s">
        <v>23</v>
      </c>
      <c r="AL46" s="72" t="s">
        <v>23</v>
      </c>
      <c r="AM46" s="77" t="s">
        <v>23</v>
      </c>
      <c r="AN46" s="96" t="s">
        <v>23</v>
      </c>
      <c r="AO46" s="77" t="s">
        <v>23</v>
      </c>
      <c r="AP46" s="96" t="s">
        <v>23</v>
      </c>
      <c r="AQ46" s="71" t="s">
        <v>23</v>
      </c>
      <c r="AR46" s="72" t="s">
        <v>23</v>
      </c>
      <c r="AS46" s="77" t="s">
        <v>23</v>
      </c>
      <c r="AT46" s="96" t="s">
        <v>23</v>
      </c>
      <c r="AU46" s="71" t="s">
        <v>23</v>
      </c>
      <c r="AV46" s="72" t="s">
        <v>23</v>
      </c>
      <c r="AW46" s="95" t="s">
        <v>23</v>
      </c>
      <c r="AX46" s="97" t="s">
        <v>23</v>
      </c>
      <c r="AY46" s="77" t="s">
        <v>23</v>
      </c>
      <c r="AZ46" s="96" t="s">
        <v>23</v>
      </c>
      <c r="BA46" s="71" t="s">
        <v>23</v>
      </c>
      <c r="BB46" s="72" t="s">
        <v>23</v>
      </c>
      <c r="BC46" s="77" t="s">
        <v>23</v>
      </c>
      <c r="BD46" s="96" t="s">
        <v>23</v>
      </c>
      <c r="BE46" s="77" t="s">
        <v>23</v>
      </c>
      <c r="BF46" s="96" t="s">
        <v>23</v>
      </c>
      <c r="BG46" s="95">
        <v>40000</v>
      </c>
      <c r="BH46" s="97">
        <v>39998</v>
      </c>
      <c r="BI46" s="95">
        <v>40000</v>
      </c>
      <c r="BJ46" s="97">
        <v>39998</v>
      </c>
      <c r="BK46" s="90" t="s">
        <v>44</v>
      </c>
      <c r="BL46" s="37" t="s">
        <v>88</v>
      </c>
      <c r="BM46" s="103">
        <v>45283</v>
      </c>
      <c r="BN46" s="103">
        <v>45287</v>
      </c>
    </row>
    <row r="47" spans="1:66" s="3" customFormat="1" ht="32.25" customHeight="1">
      <c r="A47" s="14"/>
      <c r="B47" s="8"/>
      <c r="C47" s="8"/>
      <c r="D47" s="15"/>
      <c r="E47" s="15"/>
      <c r="F47" s="27"/>
      <c r="G47" s="33">
        <f>G46</f>
        <v>1163600</v>
      </c>
      <c r="H47" s="51"/>
      <c r="I47" s="51"/>
      <c r="J47" s="51"/>
      <c r="K47" s="51"/>
      <c r="L47" s="51"/>
      <c r="M47" s="33"/>
      <c r="N47" s="33">
        <f>N46</f>
        <v>407260</v>
      </c>
      <c r="O47" s="8"/>
      <c r="P47" s="15"/>
      <c r="Q47" s="28"/>
      <c r="R47" s="28"/>
      <c r="S47" s="29"/>
      <c r="T47" s="29"/>
      <c r="U47" s="28"/>
      <c r="V47" s="28"/>
      <c r="W47" s="31"/>
      <c r="X47" s="31"/>
      <c r="Y47" s="32"/>
      <c r="Z47" s="32"/>
      <c r="AA47" s="32"/>
      <c r="AB47" s="32"/>
      <c r="AC47" s="28"/>
      <c r="AD47" s="28"/>
      <c r="AE47" s="28"/>
      <c r="AF47" s="28"/>
      <c r="AG47" s="28"/>
      <c r="AH47" s="28"/>
      <c r="AI47" s="31"/>
      <c r="AJ47" s="31"/>
      <c r="AK47" s="31"/>
      <c r="AL47" s="31"/>
      <c r="AM47" s="28"/>
      <c r="AN47" s="28"/>
      <c r="AO47" s="28"/>
      <c r="AP47" s="28"/>
      <c r="AQ47" s="31"/>
      <c r="AR47" s="31"/>
      <c r="AS47" s="28"/>
      <c r="AT47" s="28"/>
      <c r="AU47" s="31"/>
      <c r="AV47" s="31"/>
      <c r="AW47" s="32"/>
      <c r="AX47" s="32"/>
      <c r="AY47" s="28"/>
      <c r="AZ47" s="28"/>
      <c r="BA47" s="31"/>
      <c r="BB47" s="31"/>
      <c r="BC47" s="28"/>
      <c r="BD47" s="28"/>
      <c r="BE47" s="28"/>
      <c r="BF47" s="28"/>
      <c r="BG47" s="32"/>
      <c r="BH47" s="32"/>
      <c r="BI47" s="32"/>
      <c r="BJ47" s="32"/>
      <c r="BK47" s="30"/>
      <c r="BL47" s="241" t="str">
        <f>D46</f>
        <v>CONVENIO-COMUN-MUNICIPIO-17-23</v>
      </c>
      <c r="BM47" s="233"/>
      <c r="BN47" s="234"/>
    </row>
    <row r="48" spans="1:66" s="3" customFormat="1" ht="99.95" customHeight="1">
      <c r="A48" s="106">
        <f>A46+1</f>
        <v>17</v>
      </c>
      <c r="B48" s="93" t="s">
        <v>51</v>
      </c>
      <c r="C48" s="89">
        <v>44535</v>
      </c>
      <c r="D48" s="84" t="s">
        <v>149</v>
      </c>
      <c r="E48" s="85" t="s">
        <v>152</v>
      </c>
      <c r="F48" s="86"/>
      <c r="G48" s="91">
        <v>1977199.8</v>
      </c>
      <c r="H48" s="92" t="s">
        <v>153</v>
      </c>
      <c r="I48" s="81" t="s">
        <v>55</v>
      </c>
      <c r="J48" s="82">
        <v>5000</v>
      </c>
      <c r="K48" s="82" t="s">
        <v>56</v>
      </c>
      <c r="L48" s="83">
        <v>44949</v>
      </c>
      <c r="M48" s="87">
        <v>0.35</v>
      </c>
      <c r="N48" s="88">
        <f>G48*M48</f>
        <v>692019.93</v>
      </c>
      <c r="O48" s="73" t="s">
        <v>42</v>
      </c>
      <c r="P48" s="19" t="s">
        <v>43</v>
      </c>
      <c r="Q48" s="77" t="s">
        <v>23</v>
      </c>
      <c r="R48" s="96" t="s">
        <v>23</v>
      </c>
      <c r="S48" s="100" t="s">
        <v>23</v>
      </c>
      <c r="T48" s="99" t="s">
        <v>23</v>
      </c>
      <c r="U48" s="77" t="s">
        <v>23</v>
      </c>
      <c r="V48" s="96" t="s">
        <v>23</v>
      </c>
      <c r="W48" s="71" t="s">
        <v>23</v>
      </c>
      <c r="X48" s="72" t="s">
        <v>23</v>
      </c>
      <c r="Y48" s="95" t="s">
        <v>23</v>
      </c>
      <c r="Z48" s="97" t="s">
        <v>23</v>
      </c>
      <c r="AA48" s="95" t="s">
        <v>23</v>
      </c>
      <c r="AB48" s="97" t="s">
        <v>23</v>
      </c>
      <c r="AC48" s="77" t="s">
        <v>23</v>
      </c>
      <c r="AD48" s="96" t="s">
        <v>23</v>
      </c>
      <c r="AE48" s="77" t="s">
        <v>23</v>
      </c>
      <c r="AF48" s="96" t="s">
        <v>23</v>
      </c>
      <c r="AG48" s="77" t="s">
        <v>23</v>
      </c>
      <c r="AH48" s="96" t="s">
        <v>23</v>
      </c>
      <c r="AI48" s="71" t="s">
        <v>23</v>
      </c>
      <c r="AJ48" s="72" t="s">
        <v>23</v>
      </c>
      <c r="AK48" s="71" t="s">
        <v>23</v>
      </c>
      <c r="AL48" s="72" t="s">
        <v>23</v>
      </c>
      <c r="AM48" s="77" t="s">
        <v>23</v>
      </c>
      <c r="AN48" s="96" t="s">
        <v>23</v>
      </c>
      <c r="AO48" s="77" t="s">
        <v>23</v>
      </c>
      <c r="AP48" s="96" t="s">
        <v>23</v>
      </c>
      <c r="AQ48" s="71" t="s">
        <v>23</v>
      </c>
      <c r="AR48" s="72" t="s">
        <v>23</v>
      </c>
      <c r="AS48" s="77" t="s">
        <v>23</v>
      </c>
      <c r="AT48" s="96" t="s">
        <v>23</v>
      </c>
      <c r="AU48" s="71" t="s">
        <v>23</v>
      </c>
      <c r="AV48" s="72" t="s">
        <v>23</v>
      </c>
      <c r="AW48" s="95" t="s">
        <v>23</v>
      </c>
      <c r="AX48" s="97" t="s">
        <v>23</v>
      </c>
      <c r="AY48" s="77" t="s">
        <v>23</v>
      </c>
      <c r="AZ48" s="96" t="s">
        <v>23</v>
      </c>
      <c r="BA48" s="71" t="s">
        <v>23</v>
      </c>
      <c r="BB48" s="72" t="s">
        <v>23</v>
      </c>
      <c r="BC48" s="77" t="s">
        <v>23</v>
      </c>
      <c r="BD48" s="96" t="s">
        <v>23</v>
      </c>
      <c r="BE48" s="77" t="s">
        <v>23</v>
      </c>
      <c r="BF48" s="96" t="s">
        <v>23</v>
      </c>
      <c r="BG48" s="95">
        <v>32000</v>
      </c>
      <c r="BH48" s="97">
        <v>33864</v>
      </c>
      <c r="BI48" s="95">
        <v>32000</v>
      </c>
      <c r="BJ48" s="97">
        <v>33864</v>
      </c>
      <c r="BK48" s="90" t="s">
        <v>44</v>
      </c>
      <c r="BL48" s="37" t="s">
        <v>88</v>
      </c>
      <c r="BM48" s="103">
        <v>45283</v>
      </c>
      <c r="BN48" s="103">
        <v>45287</v>
      </c>
    </row>
    <row r="49" spans="1:66" s="3" customFormat="1" ht="18">
      <c r="A49" s="14"/>
      <c r="B49" s="8"/>
      <c r="C49" s="8"/>
      <c r="D49" s="15"/>
      <c r="E49" s="15"/>
      <c r="F49" s="27"/>
      <c r="G49" s="33">
        <f>G48</f>
        <v>1977199.8</v>
      </c>
      <c r="H49" s="51"/>
      <c r="I49" s="51"/>
      <c r="J49" s="51"/>
      <c r="K49" s="51"/>
      <c r="L49" s="51"/>
      <c r="M49" s="33"/>
      <c r="N49" s="33">
        <f>N48</f>
        <v>692019.93</v>
      </c>
      <c r="O49" s="8"/>
      <c r="P49" s="15"/>
      <c r="Q49" s="28"/>
      <c r="R49" s="28"/>
      <c r="S49" s="29"/>
      <c r="T49" s="29"/>
      <c r="U49" s="28"/>
      <c r="V49" s="28"/>
      <c r="W49" s="31"/>
      <c r="X49" s="31"/>
      <c r="Y49" s="32"/>
      <c r="Z49" s="32"/>
      <c r="AA49" s="32"/>
      <c r="AB49" s="32"/>
      <c r="AC49" s="28"/>
      <c r="AD49" s="28"/>
      <c r="AE49" s="28"/>
      <c r="AF49" s="28"/>
      <c r="AG49" s="28"/>
      <c r="AH49" s="28"/>
      <c r="AI49" s="31"/>
      <c r="AJ49" s="31"/>
      <c r="AK49" s="31"/>
      <c r="AL49" s="31"/>
      <c r="AM49" s="28"/>
      <c r="AN49" s="28"/>
      <c r="AO49" s="28"/>
      <c r="AP49" s="28"/>
      <c r="AQ49" s="31"/>
      <c r="AR49" s="31"/>
      <c r="AS49" s="28"/>
      <c r="AT49" s="28"/>
      <c r="AU49" s="31"/>
      <c r="AV49" s="31"/>
      <c r="AW49" s="32"/>
      <c r="AX49" s="32"/>
      <c r="AY49" s="28"/>
      <c r="AZ49" s="28"/>
      <c r="BA49" s="31"/>
      <c r="BB49" s="31"/>
      <c r="BC49" s="28"/>
      <c r="BD49" s="28"/>
      <c r="BE49" s="28"/>
      <c r="BF49" s="28"/>
      <c r="BG49" s="32"/>
      <c r="BH49" s="32"/>
      <c r="BI49" s="32"/>
      <c r="BJ49" s="32"/>
      <c r="BK49" s="30"/>
      <c r="BL49" s="241" t="str">
        <f>D48</f>
        <v>CONVENIO-COMUN-MUNICIPIO-18-23</v>
      </c>
      <c r="BM49" s="233"/>
      <c r="BN49" s="234"/>
    </row>
    <row r="50" spans="1:66" s="2" customFormat="1" ht="75">
      <c r="A50" s="158">
        <f>A48+1</f>
        <v>18</v>
      </c>
      <c r="B50" s="9" t="s">
        <v>30</v>
      </c>
      <c r="C50" s="101">
        <v>44535</v>
      </c>
      <c r="D50" s="167" t="s">
        <v>81</v>
      </c>
      <c r="E50" s="170" t="s">
        <v>82</v>
      </c>
      <c r="F50" s="173">
        <v>45028</v>
      </c>
      <c r="G50" s="188">
        <v>2484459.54</v>
      </c>
      <c r="H50" s="191" t="s">
        <v>46</v>
      </c>
      <c r="I50" s="194" t="s">
        <v>5</v>
      </c>
      <c r="J50" s="197">
        <v>50000</v>
      </c>
      <c r="K50" s="197" t="s">
        <v>45</v>
      </c>
      <c r="L50" s="200">
        <v>44960</v>
      </c>
      <c r="M50" s="179">
        <v>0.35</v>
      </c>
      <c r="N50" s="182">
        <f>G50*35%</f>
        <v>869560.84</v>
      </c>
      <c r="O50" s="164" t="s">
        <v>42</v>
      </c>
      <c r="P50" s="164" t="s">
        <v>43</v>
      </c>
      <c r="Q50" s="185">
        <v>115.4</v>
      </c>
      <c r="R50" s="212">
        <v>106</v>
      </c>
      <c r="S50" s="215">
        <v>7</v>
      </c>
      <c r="T50" s="218">
        <v>7</v>
      </c>
      <c r="U50" s="185">
        <v>220</v>
      </c>
      <c r="V50" s="212">
        <v>192</v>
      </c>
      <c r="W50" s="221">
        <v>4</v>
      </c>
      <c r="X50" s="203">
        <v>0</v>
      </c>
      <c r="Y50" s="206">
        <v>646.24</v>
      </c>
      <c r="Z50" s="209">
        <v>649.6</v>
      </c>
      <c r="AA50" s="206">
        <v>230.62</v>
      </c>
      <c r="AB50" s="209">
        <v>230.4</v>
      </c>
      <c r="AC50" s="185" t="s">
        <v>23</v>
      </c>
      <c r="AD50" s="212" t="s">
        <v>23</v>
      </c>
      <c r="AE50" s="185" t="s">
        <v>47</v>
      </c>
      <c r="AF50" s="212" t="s">
        <v>47</v>
      </c>
      <c r="AG50" s="185" t="s">
        <v>47</v>
      </c>
      <c r="AH50" s="212" t="s">
        <v>47</v>
      </c>
      <c r="AI50" s="221" t="s">
        <v>47</v>
      </c>
      <c r="AJ50" s="203" t="s">
        <v>47</v>
      </c>
      <c r="AK50" s="221" t="s">
        <v>47</v>
      </c>
      <c r="AL50" s="203" t="s">
        <v>47</v>
      </c>
      <c r="AM50" s="185" t="s">
        <v>23</v>
      </c>
      <c r="AN50" s="212" t="s">
        <v>23</v>
      </c>
      <c r="AO50" s="185">
        <v>233.15</v>
      </c>
      <c r="AP50" s="212">
        <v>210</v>
      </c>
      <c r="AQ50" s="221">
        <v>16</v>
      </c>
      <c r="AR50" s="203">
        <v>12</v>
      </c>
      <c r="AS50" s="185" t="s">
        <v>23</v>
      </c>
      <c r="AT50" s="212" t="s">
        <v>23</v>
      </c>
      <c r="AU50" s="221" t="s">
        <v>23</v>
      </c>
      <c r="AV50" s="203" t="s">
        <v>23</v>
      </c>
      <c r="AW50" s="206">
        <v>0</v>
      </c>
      <c r="AX50" s="209">
        <v>0</v>
      </c>
      <c r="AY50" s="185">
        <v>0</v>
      </c>
      <c r="AZ50" s="212">
        <v>0</v>
      </c>
      <c r="BA50" s="221">
        <v>0</v>
      </c>
      <c r="BB50" s="203">
        <v>0</v>
      </c>
      <c r="BC50" s="185">
        <v>0</v>
      </c>
      <c r="BD50" s="212">
        <v>0</v>
      </c>
      <c r="BE50" s="185" t="s">
        <v>23</v>
      </c>
      <c r="BF50" s="212" t="s">
        <v>23</v>
      </c>
      <c r="BG50" s="206" t="s">
        <v>23</v>
      </c>
      <c r="BH50" s="209" t="s">
        <v>23</v>
      </c>
      <c r="BI50" s="206" t="s">
        <v>23</v>
      </c>
      <c r="BJ50" s="209" t="s">
        <v>23</v>
      </c>
      <c r="BK50" s="224" t="s">
        <v>44</v>
      </c>
      <c r="BL50" s="38" t="s">
        <v>31</v>
      </c>
      <c r="BM50" s="36">
        <v>45028</v>
      </c>
      <c r="BN50" s="36">
        <v>45037</v>
      </c>
    </row>
    <row r="51" spans="1:66" s="2" customFormat="1" ht="80.099999999999994" customHeight="1">
      <c r="A51" s="159"/>
      <c r="B51" s="12"/>
      <c r="C51" s="13"/>
      <c r="D51" s="168"/>
      <c r="E51" s="172"/>
      <c r="F51" s="174"/>
      <c r="G51" s="190"/>
      <c r="H51" s="193"/>
      <c r="I51" s="195"/>
      <c r="J51" s="198"/>
      <c r="K51" s="198"/>
      <c r="L51" s="201"/>
      <c r="M51" s="180"/>
      <c r="N51" s="184"/>
      <c r="O51" s="165"/>
      <c r="P51" s="166"/>
      <c r="Q51" s="187"/>
      <c r="R51" s="214"/>
      <c r="S51" s="217"/>
      <c r="T51" s="220"/>
      <c r="U51" s="187"/>
      <c r="V51" s="214"/>
      <c r="W51" s="223"/>
      <c r="X51" s="205"/>
      <c r="Y51" s="208"/>
      <c r="Z51" s="211"/>
      <c r="AA51" s="208"/>
      <c r="AB51" s="211"/>
      <c r="AC51" s="187"/>
      <c r="AD51" s="214"/>
      <c r="AE51" s="187"/>
      <c r="AF51" s="214"/>
      <c r="AG51" s="187"/>
      <c r="AH51" s="214"/>
      <c r="AI51" s="223"/>
      <c r="AJ51" s="205"/>
      <c r="AK51" s="223"/>
      <c r="AL51" s="205"/>
      <c r="AM51" s="187"/>
      <c r="AN51" s="214"/>
      <c r="AO51" s="187"/>
      <c r="AP51" s="214"/>
      <c r="AQ51" s="223"/>
      <c r="AR51" s="205"/>
      <c r="AS51" s="187"/>
      <c r="AT51" s="214"/>
      <c r="AU51" s="223"/>
      <c r="AV51" s="205"/>
      <c r="AW51" s="208"/>
      <c r="AX51" s="211"/>
      <c r="AY51" s="187"/>
      <c r="AZ51" s="214"/>
      <c r="BA51" s="223"/>
      <c r="BB51" s="205"/>
      <c r="BC51" s="187"/>
      <c r="BD51" s="214"/>
      <c r="BE51" s="187"/>
      <c r="BF51" s="214"/>
      <c r="BG51" s="208"/>
      <c r="BH51" s="211"/>
      <c r="BI51" s="208"/>
      <c r="BJ51" s="211"/>
      <c r="BK51" s="226"/>
      <c r="BL51" s="38" t="s">
        <v>34</v>
      </c>
      <c r="BM51" s="36">
        <v>45038</v>
      </c>
      <c r="BN51" s="36">
        <v>45057</v>
      </c>
    </row>
    <row r="52" spans="1:66" s="2" customFormat="1" ht="162">
      <c r="A52" s="159"/>
      <c r="B52" s="10"/>
      <c r="C52" s="11"/>
      <c r="D52" s="168"/>
      <c r="E52" s="98" t="s">
        <v>83</v>
      </c>
      <c r="F52" s="174"/>
      <c r="G52" s="94">
        <v>2231763.7000000002</v>
      </c>
      <c r="H52" s="74" t="s">
        <v>46</v>
      </c>
      <c r="I52" s="195"/>
      <c r="J52" s="198"/>
      <c r="K52" s="198"/>
      <c r="L52" s="201"/>
      <c r="M52" s="180"/>
      <c r="N52" s="75">
        <f>G52*35%</f>
        <v>781117.3</v>
      </c>
      <c r="O52" s="165"/>
      <c r="P52" s="101" t="s">
        <v>43</v>
      </c>
      <c r="Q52" s="77">
        <v>78.260000000000005</v>
      </c>
      <c r="R52" s="96"/>
      <c r="S52" s="100">
        <v>7</v>
      </c>
      <c r="T52" s="99">
        <v>9</v>
      </c>
      <c r="U52" s="77">
        <v>129.12</v>
      </c>
      <c r="V52" s="96">
        <v>128.6</v>
      </c>
      <c r="W52" s="71">
        <v>6</v>
      </c>
      <c r="X52" s="72">
        <v>6</v>
      </c>
      <c r="Y52" s="95">
        <v>468.5</v>
      </c>
      <c r="Z52" s="97">
        <v>649.04</v>
      </c>
      <c r="AA52" s="95">
        <v>657.38</v>
      </c>
      <c r="AB52" s="97">
        <v>29.44</v>
      </c>
      <c r="AC52" s="77" t="s">
        <v>23</v>
      </c>
      <c r="AD52" s="96" t="s">
        <v>23</v>
      </c>
      <c r="AE52" s="77" t="s">
        <v>47</v>
      </c>
      <c r="AF52" s="96" t="s">
        <v>47</v>
      </c>
      <c r="AG52" s="77" t="s">
        <v>47</v>
      </c>
      <c r="AH52" s="96" t="s">
        <v>47</v>
      </c>
      <c r="AI52" s="71" t="s">
        <v>47</v>
      </c>
      <c r="AJ52" s="72" t="s">
        <v>47</v>
      </c>
      <c r="AK52" s="71" t="s">
        <v>47</v>
      </c>
      <c r="AL52" s="72" t="s">
        <v>47</v>
      </c>
      <c r="AM52" s="77" t="s">
        <v>23</v>
      </c>
      <c r="AN52" s="96" t="s">
        <v>23</v>
      </c>
      <c r="AO52" s="77">
        <v>146</v>
      </c>
      <c r="AP52" s="96">
        <v>166</v>
      </c>
      <c r="AQ52" s="71">
        <v>4</v>
      </c>
      <c r="AR52" s="72">
        <v>4</v>
      </c>
      <c r="AS52" s="77" t="s">
        <v>23</v>
      </c>
      <c r="AT52" s="96" t="s">
        <v>23</v>
      </c>
      <c r="AU52" s="71" t="s">
        <v>23</v>
      </c>
      <c r="AV52" s="72" t="s">
        <v>23</v>
      </c>
      <c r="AW52" s="95">
        <v>0</v>
      </c>
      <c r="AX52" s="97">
        <v>0</v>
      </c>
      <c r="AY52" s="77">
        <v>0</v>
      </c>
      <c r="AZ52" s="96">
        <v>0</v>
      </c>
      <c r="BA52" s="71">
        <v>0</v>
      </c>
      <c r="BB52" s="72">
        <v>0</v>
      </c>
      <c r="BC52" s="77">
        <v>0</v>
      </c>
      <c r="BD52" s="96">
        <v>0</v>
      </c>
      <c r="BE52" s="77" t="s">
        <v>23</v>
      </c>
      <c r="BF52" s="96" t="s">
        <v>23</v>
      </c>
      <c r="BG52" s="95" t="s">
        <v>23</v>
      </c>
      <c r="BH52" s="97" t="s">
        <v>23</v>
      </c>
      <c r="BI52" s="95" t="s">
        <v>23</v>
      </c>
      <c r="BJ52" s="97" t="s">
        <v>23</v>
      </c>
      <c r="BK52" s="90" t="s">
        <v>44</v>
      </c>
      <c r="BL52" s="38" t="s">
        <v>49</v>
      </c>
      <c r="BM52" s="36">
        <v>45028</v>
      </c>
      <c r="BN52" s="36">
        <v>45078</v>
      </c>
    </row>
    <row r="53" spans="1:66" s="2" customFormat="1" ht="80.099999999999994" customHeight="1">
      <c r="A53" s="159"/>
      <c r="B53" s="10"/>
      <c r="C53" s="11"/>
      <c r="D53" s="168"/>
      <c r="E53" s="170" t="s">
        <v>84</v>
      </c>
      <c r="F53" s="174"/>
      <c r="G53" s="188">
        <v>2075026.76</v>
      </c>
      <c r="H53" s="191" t="s">
        <v>46</v>
      </c>
      <c r="I53" s="195"/>
      <c r="J53" s="198"/>
      <c r="K53" s="198"/>
      <c r="L53" s="201"/>
      <c r="M53" s="180"/>
      <c r="N53" s="182">
        <f>G53*35%</f>
        <v>726259.37</v>
      </c>
      <c r="O53" s="165"/>
      <c r="P53" s="164" t="s">
        <v>43</v>
      </c>
      <c r="Q53" s="185">
        <v>170.93</v>
      </c>
      <c r="R53" s="212">
        <v>118.54</v>
      </c>
      <c r="S53" s="215">
        <v>4</v>
      </c>
      <c r="T53" s="218">
        <v>4</v>
      </c>
      <c r="U53" s="185">
        <v>318.32</v>
      </c>
      <c r="V53" s="212">
        <v>237.07</v>
      </c>
      <c r="W53" s="221">
        <v>6</v>
      </c>
      <c r="X53" s="203">
        <v>0</v>
      </c>
      <c r="Y53" s="206">
        <v>442.23</v>
      </c>
      <c r="Z53" s="209">
        <v>308.19</v>
      </c>
      <c r="AA53" s="206">
        <v>329.93</v>
      </c>
      <c r="AB53" s="209">
        <v>232.66</v>
      </c>
      <c r="AC53" s="185" t="s">
        <v>23</v>
      </c>
      <c r="AD53" s="212" t="s">
        <v>23</v>
      </c>
      <c r="AE53" s="185" t="s">
        <v>47</v>
      </c>
      <c r="AF53" s="212" t="s">
        <v>47</v>
      </c>
      <c r="AG53" s="185" t="s">
        <v>47</v>
      </c>
      <c r="AH53" s="212" t="s">
        <v>47</v>
      </c>
      <c r="AI53" s="221" t="s">
        <v>47</v>
      </c>
      <c r="AJ53" s="203" t="s">
        <v>47</v>
      </c>
      <c r="AK53" s="221" t="s">
        <v>47</v>
      </c>
      <c r="AL53" s="203" t="s">
        <v>47</v>
      </c>
      <c r="AM53" s="185" t="s">
        <v>23</v>
      </c>
      <c r="AN53" s="212" t="s">
        <v>23</v>
      </c>
      <c r="AO53" s="185">
        <v>162.5</v>
      </c>
      <c r="AP53" s="212">
        <v>166.1</v>
      </c>
      <c r="AQ53" s="221">
        <v>11</v>
      </c>
      <c r="AR53" s="203">
        <v>12</v>
      </c>
      <c r="AS53" s="185" t="s">
        <v>23</v>
      </c>
      <c r="AT53" s="212" t="s">
        <v>23</v>
      </c>
      <c r="AU53" s="221" t="s">
        <v>23</v>
      </c>
      <c r="AV53" s="203" t="s">
        <v>23</v>
      </c>
      <c r="AW53" s="206">
        <v>0</v>
      </c>
      <c r="AX53" s="209">
        <v>0</v>
      </c>
      <c r="AY53" s="185">
        <v>0</v>
      </c>
      <c r="AZ53" s="212">
        <v>0</v>
      </c>
      <c r="BA53" s="221">
        <v>0</v>
      </c>
      <c r="BB53" s="203">
        <v>0</v>
      </c>
      <c r="BC53" s="185">
        <v>0</v>
      </c>
      <c r="BD53" s="212">
        <v>0</v>
      </c>
      <c r="BE53" s="185" t="s">
        <v>23</v>
      </c>
      <c r="BF53" s="212" t="s">
        <v>23</v>
      </c>
      <c r="BG53" s="206" t="s">
        <v>23</v>
      </c>
      <c r="BH53" s="209" t="s">
        <v>23</v>
      </c>
      <c r="BI53" s="206" t="s">
        <v>23</v>
      </c>
      <c r="BJ53" s="209" t="s">
        <v>23</v>
      </c>
      <c r="BK53" s="224" t="s">
        <v>44</v>
      </c>
      <c r="BL53" s="37" t="s">
        <v>33</v>
      </c>
      <c r="BM53" s="103">
        <v>45028</v>
      </c>
      <c r="BN53" s="103">
        <v>45049</v>
      </c>
    </row>
    <row r="54" spans="1:66" s="2" customFormat="1" ht="80.099999999999994" customHeight="1">
      <c r="A54" s="159"/>
      <c r="B54" s="10"/>
      <c r="C54" s="11"/>
      <c r="D54" s="168"/>
      <c r="E54" s="172"/>
      <c r="F54" s="174"/>
      <c r="G54" s="190"/>
      <c r="H54" s="193"/>
      <c r="I54" s="195"/>
      <c r="J54" s="198"/>
      <c r="K54" s="198"/>
      <c r="L54" s="201"/>
      <c r="M54" s="180"/>
      <c r="N54" s="184"/>
      <c r="O54" s="165"/>
      <c r="P54" s="166"/>
      <c r="Q54" s="187"/>
      <c r="R54" s="214"/>
      <c r="S54" s="217"/>
      <c r="T54" s="220"/>
      <c r="U54" s="187"/>
      <c r="V54" s="214"/>
      <c r="W54" s="223"/>
      <c r="X54" s="205"/>
      <c r="Y54" s="208"/>
      <c r="Z54" s="211"/>
      <c r="AA54" s="208"/>
      <c r="AB54" s="211"/>
      <c r="AC54" s="187"/>
      <c r="AD54" s="214"/>
      <c r="AE54" s="187"/>
      <c r="AF54" s="214"/>
      <c r="AG54" s="187"/>
      <c r="AH54" s="214"/>
      <c r="AI54" s="223"/>
      <c r="AJ54" s="205"/>
      <c r="AK54" s="223"/>
      <c r="AL54" s="205"/>
      <c r="AM54" s="187"/>
      <c r="AN54" s="214"/>
      <c r="AO54" s="187"/>
      <c r="AP54" s="214"/>
      <c r="AQ54" s="223"/>
      <c r="AR54" s="205"/>
      <c r="AS54" s="187"/>
      <c r="AT54" s="214"/>
      <c r="AU54" s="223"/>
      <c r="AV54" s="205"/>
      <c r="AW54" s="208"/>
      <c r="AX54" s="211"/>
      <c r="AY54" s="187"/>
      <c r="AZ54" s="214"/>
      <c r="BA54" s="223"/>
      <c r="BB54" s="205"/>
      <c r="BC54" s="187"/>
      <c r="BD54" s="214"/>
      <c r="BE54" s="187"/>
      <c r="BF54" s="214"/>
      <c r="BG54" s="208"/>
      <c r="BH54" s="211"/>
      <c r="BI54" s="208"/>
      <c r="BJ54" s="211"/>
      <c r="BK54" s="226"/>
      <c r="BL54" s="37" t="s">
        <v>35</v>
      </c>
      <c r="BM54" s="103">
        <v>45050</v>
      </c>
      <c r="BN54" s="103">
        <v>45068</v>
      </c>
    </row>
    <row r="55" spans="1:66" s="2" customFormat="1" ht="162">
      <c r="A55" s="160"/>
      <c r="B55" s="10"/>
      <c r="C55" s="11"/>
      <c r="D55" s="169"/>
      <c r="E55" s="85" t="s">
        <v>85</v>
      </c>
      <c r="F55" s="175"/>
      <c r="G55" s="45">
        <v>2988760.2</v>
      </c>
      <c r="H55" s="92" t="s">
        <v>46</v>
      </c>
      <c r="I55" s="196"/>
      <c r="J55" s="199"/>
      <c r="K55" s="199"/>
      <c r="L55" s="202"/>
      <c r="M55" s="181"/>
      <c r="N55" s="34">
        <f>G55*35%</f>
        <v>1046066.07</v>
      </c>
      <c r="O55" s="166"/>
      <c r="P55" s="19" t="s">
        <v>43</v>
      </c>
      <c r="Q55" s="77">
        <v>149.99</v>
      </c>
      <c r="R55" s="96">
        <v>147</v>
      </c>
      <c r="S55" s="100">
        <v>10</v>
      </c>
      <c r="T55" s="99">
        <v>9</v>
      </c>
      <c r="U55" s="77">
        <v>282.52</v>
      </c>
      <c r="V55" s="96">
        <v>254.17</v>
      </c>
      <c r="W55" s="71">
        <v>6</v>
      </c>
      <c r="X55" s="72">
        <v>3</v>
      </c>
      <c r="Y55" s="95">
        <v>1306</v>
      </c>
      <c r="Z55" s="97">
        <v>1347.88</v>
      </c>
      <c r="AA55" s="95">
        <v>667.48</v>
      </c>
      <c r="AB55" s="97">
        <v>641.42999999999995</v>
      </c>
      <c r="AC55" s="77" t="s">
        <v>23</v>
      </c>
      <c r="AD55" s="96" t="s">
        <v>23</v>
      </c>
      <c r="AE55" s="77" t="s">
        <v>47</v>
      </c>
      <c r="AF55" s="96" t="s">
        <v>47</v>
      </c>
      <c r="AG55" s="77" t="s">
        <v>47</v>
      </c>
      <c r="AH55" s="96" t="s">
        <v>47</v>
      </c>
      <c r="AI55" s="71" t="s">
        <v>47</v>
      </c>
      <c r="AJ55" s="72" t="s">
        <v>23</v>
      </c>
      <c r="AK55" s="71" t="s">
        <v>47</v>
      </c>
      <c r="AL55" s="72" t="s">
        <v>23</v>
      </c>
      <c r="AM55" s="77" t="s">
        <v>23</v>
      </c>
      <c r="AN55" s="96" t="s">
        <v>23</v>
      </c>
      <c r="AO55" s="77">
        <v>124</v>
      </c>
      <c r="AP55" s="96">
        <v>125</v>
      </c>
      <c r="AQ55" s="71">
        <v>5</v>
      </c>
      <c r="AR55" s="72">
        <v>5</v>
      </c>
      <c r="AS55" s="77" t="s">
        <v>23</v>
      </c>
      <c r="AT55" s="96" t="s">
        <v>23</v>
      </c>
      <c r="AU55" s="71" t="s">
        <v>23</v>
      </c>
      <c r="AV55" s="72" t="s">
        <v>23</v>
      </c>
      <c r="AW55" s="95">
        <v>0</v>
      </c>
      <c r="AX55" s="97">
        <v>0</v>
      </c>
      <c r="AY55" s="77">
        <v>0</v>
      </c>
      <c r="AZ55" s="96">
        <v>0</v>
      </c>
      <c r="BA55" s="71">
        <v>0</v>
      </c>
      <c r="BB55" s="72">
        <v>0</v>
      </c>
      <c r="BC55" s="77">
        <v>0</v>
      </c>
      <c r="BD55" s="96">
        <v>0</v>
      </c>
      <c r="BE55" s="77" t="s">
        <v>23</v>
      </c>
      <c r="BF55" s="96" t="s">
        <v>23</v>
      </c>
      <c r="BG55" s="95" t="s">
        <v>23</v>
      </c>
      <c r="BH55" s="97" t="s">
        <v>23</v>
      </c>
      <c r="BI55" s="95" t="s">
        <v>23</v>
      </c>
      <c r="BJ55" s="97" t="s">
        <v>23</v>
      </c>
      <c r="BK55" s="90" t="s">
        <v>44</v>
      </c>
      <c r="BL55" s="38" t="s">
        <v>50</v>
      </c>
      <c r="BM55" s="36">
        <v>45028</v>
      </c>
      <c r="BN55" s="36">
        <v>45071</v>
      </c>
    </row>
    <row r="56" spans="1:66" s="3" customFormat="1" ht="30" customHeight="1">
      <c r="A56" s="14"/>
      <c r="B56" s="8"/>
      <c r="C56" s="8"/>
      <c r="D56" s="15"/>
      <c r="E56" s="15"/>
      <c r="F56" s="27"/>
      <c r="G56" s="33">
        <f>SUM(G50:G55)</f>
        <v>9780010.1999999993</v>
      </c>
      <c r="H56" s="27"/>
      <c r="I56" s="27"/>
      <c r="J56" s="27"/>
      <c r="K56" s="27"/>
      <c r="L56" s="27"/>
      <c r="M56" s="26"/>
      <c r="N56" s="33">
        <f>SUM(N50:N55)</f>
        <v>3423003.58</v>
      </c>
      <c r="O56" s="53"/>
      <c r="P56" s="54"/>
      <c r="Q56" s="39"/>
      <c r="R56" s="39"/>
      <c r="S56" s="48"/>
      <c r="T56" s="49"/>
      <c r="U56" s="39"/>
      <c r="V56" s="39"/>
      <c r="W56" s="40"/>
      <c r="X56" s="40"/>
      <c r="Y56" s="41"/>
      <c r="Z56" s="41"/>
      <c r="AA56" s="41"/>
      <c r="AB56" s="41"/>
      <c r="AC56" s="22"/>
      <c r="AD56" s="39"/>
      <c r="AE56" s="22"/>
      <c r="AF56" s="39"/>
      <c r="AG56" s="22"/>
      <c r="AH56" s="39"/>
      <c r="AI56" s="24"/>
      <c r="AJ56" s="40"/>
      <c r="AK56" s="24"/>
      <c r="AL56" s="40"/>
      <c r="AM56" s="22"/>
      <c r="AN56" s="39"/>
      <c r="AO56" s="22"/>
      <c r="AP56" s="39"/>
      <c r="AQ56" s="24"/>
      <c r="AR56" s="40"/>
      <c r="AS56" s="22"/>
      <c r="AT56" s="39"/>
      <c r="AU56" s="24"/>
      <c r="AV56" s="40"/>
      <c r="AW56" s="25"/>
      <c r="AX56" s="41"/>
      <c r="AY56" s="22"/>
      <c r="AZ56" s="39"/>
      <c r="BA56" s="24"/>
      <c r="BB56" s="40"/>
      <c r="BC56" s="22"/>
      <c r="BD56" s="39"/>
      <c r="BE56" s="39"/>
      <c r="BF56" s="39"/>
      <c r="BG56" s="25"/>
      <c r="BH56" s="41"/>
      <c r="BI56" s="25"/>
      <c r="BJ56" s="41"/>
      <c r="BK56" s="42"/>
      <c r="BL56" s="43" t="str">
        <f>D50</f>
        <v>CONVENIO-COMUN-MUNICIPIO-R23PSE-01-23</v>
      </c>
      <c r="BM56" s="43"/>
      <c r="BN56" s="44"/>
    </row>
    <row r="57" spans="1:66" s="3" customFormat="1" ht="50.1" customHeight="1">
      <c r="A57" s="158">
        <f>A50+1</f>
        <v>19</v>
      </c>
      <c r="B57" s="93" t="s">
        <v>51</v>
      </c>
      <c r="C57" s="89">
        <v>44535</v>
      </c>
      <c r="D57" s="249" t="s">
        <v>117</v>
      </c>
      <c r="E57" s="252" t="s">
        <v>122</v>
      </c>
      <c r="F57" s="224">
        <v>45107</v>
      </c>
      <c r="G57" s="259">
        <v>2413850.36</v>
      </c>
      <c r="H57" s="191" t="s">
        <v>60</v>
      </c>
      <c r="I57" s="237" t="s">
        <v>132</v>
      </c>
      <c r="J57" s="64">
        <v>5000</v>
      </c>
      <c r="K57" s="82" t="s">
        <v>56</v>
      </c>
      <c r="L57" s="83">
        <v>44949</v>
      </c>
      <c r="M57" s="179">
        <v>0.35</v>
      </c>
      <c r="N57" s="182">
        <f>G57*M57</f>
        <v>844847.63</v>
      </c>
      <c r="O57" s="164" t="s">
        <v>42</v>
      </c>
      <c r="P57" s="164" t="s">
        <v>43</v>
      </c>
      <c r="Q57" s="185">
        <v>114.29</v>
      </c>
      <c r="R57" s="212">
        <v>114.25</v>
      </c>
      <c r="S57" s="215">
        <v>8</v>
      </c>
      <c r="T57" s="218">
        <v>8</v>
      </c>
      <c r="U57" s="185">
        <v>204.57</v>
      </c>
      <c r="V57" s="212">
        <v>200.9</v>
      </c>
      <c r="W57" s="221">
        <v>4</v>
      </c>
      <c r="X57" s="203">
        <v>0</v>
      </c>
      <c r="Y57" s="206">
        <v>789.95</v>
      </c>
      <c r="Z57" s="209">
        <v>790.77</v>
      </c>
      <c r="AA57" s="206">
        <v>483.77</v>
      </c>
      <c r="AB57" s="209">
        <v>271.33</v>
      </c>
      <c r="AC57" s="244" t="s">
        <v>23</v>
      </c>
      <c r="AD57" s="212" t="s">
        <v>23</v>
      </c>
      <c r="AE57" s="244">
        <v>111.6</v>
      </c>
      <c r="AF57" s="212">
        <v>110</v>
      </c>
      <c r="AG57" s="185">
        <v>36</v>
      </c>
      <c r="AH57" s="212">
        <f>6*6</f>
        <v>36</v>
      </c>
      <c r="AI57" s="244">
        <v>6</v>
      </c>
      <c r="AJ57" s="203">
        <v>6</v>
      </c>
      <c r="AK57" s="221">
        <v>1</v>
      </c>
      <c r="AL57" s="203">
        <v>0</v>
      </c>
      <c r="AM57" s="244" t="s">
        <v>23</v>
      </c>
      <c r="AN57" s="212" t="s">
        <v>23</v>
      </c>
      <c r="AO57" s="244">
        <v>214.1</v>
      </c>
      <c r="AP57" s="212">
        <f>6.38+2.12+102+2.12+6.38+102</f>
        <v>221</v>
      </c>
      <c r="AQ57" s="244">
        <v>7</v>
      </c>
      <c r="AR57" s="203">
        <v>7</v>
      </c>
      <c r="AS57" s="185" t="s">
        <v>23</v>
      </c>
      <c r="AT57" s="212" t="s">
        <v>23</v>
      </c>
      <c r="AU57" s="221" t="s">
        <v>23</v>
      </c>
      <c r="AV57" s="203" t="s">
        <v>23</v>
      </c>
      <c r="AW57" s="206" t="s">
        <v>23</v>
      </c>
      <c r="AX57" s="209" t="s">
        <v>23</v>
      </c>
      <c r="AY57" s="185" t="s">
        <v>23</v>
      </c>
      <c r="AZ57" s="212" t="s">
        <v>23</v>
      </c>
      <c r="BA57" s="221" t="s">
        <v>23</v>
      </c>
      <c r="BB57" s="203" t="s">
        <v>23</v>
      </c>
      <c r="BC57" s="185" t="s">
        <v>23</v>
      </c>
      <c r="BD57" s="212" t="s">
        <v>23</v>
      </c>
      <c r="BE57" s="185" t="s">
        <v>23</v>
      </c>
      <c r="BF57" s="212" t="s">
        <v>23</v>
      </c>
      <c r="BG57" s="206" t="s">
        <v>23</v>
      </c>
      <c r="BH57" s="209" t="s">
        <v>23</v>
      </c>
      <c r="BI57" s="206" t="s">
        <v>23</v>
      </c>
      <c r="BJ57" s="209" t="s">
        <v>23</v>
      </c>
      <c r="BK57" s="224" t="s">
        <v>44</v>
      </c>
      <c r="BL57" s="65" t="s">
        <v>136</v>
      </c>
      <c r="BM57" s="103">
        <v>45128</v>
      </c>
      <c r="BN57" s="103">
        <v>45167</v>
      </c>
    </row>
    <row r="58" spans="1:66" s="3" customFormat="1" ht="50.1" customHeight="1">
      <c r="A58" s="159"/>
      <c r="B58" s="12"/>
      <c r="C58" s="13"/>
      <c r="D58" s="250"/>
      <c r="E58" s="253"/>
      <c r="F58" s="225"/>
      <c r="G58" s="260"/>
      <c r="H58" s="192"/>
      <c r="I58" s="237"/>
      <c r="J58" s="64"/>
      <c r="K58" s="82"/>
      <c r="L58" s="83"/>
      <c r="M58" s="180"/>
      <c r="N58" s="183"/>
      <c r="O58" s="165"/>
      <c r="P58" s="165"/>
      <c r="Q58" s="186"/>
      <c r="R58" s="213"/>
      <c r="S58" s="216"/>
      <c r="T58" s="219"/>
      <c r="U58" s="186"/>
      <c r="V58" s="213"/>
      <c r="W58" s="222"/>
      <c r="X58" s="204"/>
      <c r="Y58" s="207"/>
      <c r="Z58" s="210"/>
      <c r="AA58" s="207"/>
      <c r="AB58" s="210"/>
      <c r="AC58" s="245"/>
      <c r="AD58" s="213"/>
      <c r="AE58" s="245"/>
      <c r="AF58" s="213"/>
      <c r="AG58" s="186"/>
      <c r="AH58" s="213"/>
      <c r="AI58" s="245"/>
      <c r="AJ58" s="204"/>
      <c r="AK58" s="222"/>
      <c r="AL58" s="204"/>
      <c r="AM58" s="245"/>
      <c r="AN58" s="213"/>
      <c r="AO58" s="245"/>
      <c r="AP58" s="213"/>
      <c r="AQ58" s="245"/>
      <c r="AR58" s="204"/>
      <c r="AS58" s="186"/>
      <c r="AT58" s="213"/>
      <c r="AU58" s="222"/>
      <c r="AV58" s="204"/>
      <c r="AW58" s="207"/>
      <c r="AX58" s="210"/>
      <c r="AY58" s="186"/>
      <c r="AZ58" s="213"/>
      <c r="BA58" s="222"/>
      <c r="BB58" s="204"/>
      <c r="BC58" s="186"/>
      <c r="BD58" s="213"/>
      <c r="BE58" s="186"/>
      <c r="BF58" s="213"/>
      <c r="BG58" s="207"/>
      <c r="BH58" s="210"/>
      <c r="BI58" s="207"/>
      <c r="BJ58" s="210"/>
      <c r="BK58" s="225"/>
      <c r="BL58" s="65" t="s">
        <v>135</v>
      </c>
      <c r="BM58" s="103">
        <v>45168</v>
      </c>
      <c r="BN58" s="103">
        <v>45191</v>
      </c>
    </row>
    <row r="59" spans="1:66" s="3" customFormat="1" ht="50.1" customHeight="1">
      <c r="A59" s="160"/>
      <c r="B59" s="12"/>
      <c r="C59" s="13"/>
      <c r="D59" s="251"/>
      <c r="E59" s="254"/>
      <c r="F59" s="226"/>
      <c r="G59" s="261"/>
      <c r="H59" s="193"/>
      <c r="I59" s="237"/>
      <c r="J59" s="64"/>
      <c r="K59" s="82"/>
      <c r="L59" s="83"/>
      <c r="M59" s="181"/>
      <c r="N59" s="184"/>
      <c r="O59" s="166"/>
      <c r="P59" s="166"/>
      <c r="Q59" s="187"/>
      <c r="R59" s="214"/>
      <c r="S59" s="217"/>
      <c r="T59" s="220"/>
      <c r="U59" s="187"/>
      <c r="V59" s="214"/>
      <c r="W59" s="223"/>
      <c r="X59" s="205"/>
      <c r="Y59" s="208"/>
      <c r="Z59" s="211"/>
      <c r="AA59" s="208"/>
      <c r="AB59" s="211"/>
      <c r="AC59" s="246"/>
      <c r="AD59" s="214"/>
      <c r="AE59" s="246"/>
      <c r="AF59" s="214"/>
      <c r="AG59" s="187"/>
      <c r="AH59" s="214"/>
      <c r="AI59" s="246"/>
      <c r="AJ59" s="205"/>
      <c r="AK59" s="223"/>
      <c r="AL59" s="205"/>
      <c r="AM59" s="246"/>
      <c r="AN59" s="214"/>
      <c r="AO59" s="246"/>
      <c r="AP59" s="214"/>
      <c r="AQ59" s="246"/>
      <c r="AR59" s="205"/>
      <c r="AS59" s="187"/>
      <c r="AT59" s="214"/>
      <c r="AU59" s="223"/>
      <c r="AV59" s="205"/>
      <c r="AW59" s="208"/>
      <c r="AX59" s="211"/>
      <c r="AY59" s="187"/>
      <c r="AZ59" s="214"/>
      <c r="BA59" s="223"/>
      <c r="BB59" s="205"/>
      <c r="BC59" s="187"/>
      <c r="BD59" s="214"/>
      <c r="BE59" s="187"/>
      <c r="BF59" s="214"/>
      <c r="BG59" s="208"/>
      <c r="BH59" s="211"/>
      <c r="BI59" s="208"/>
      <c r="BJ59" s="211"/>
      <c r="BK59" s="226"/>
      <c r="BL59" s="65" t="s">
        <v>137</v>
      </c>
      <c r="BM59" s="103">
        <v>45192</v>
      </c>
      <c r="BN59" s="103">
        <v>45217</v>
      </c>
    </row>
    <row r="60" spans="1:66" s="3" customFormat="1" ht="50.1" customHeight="1">
      <c r="A60" s="158">
        <f>A57+1</f>
        <v>20</v>
      </c>
      <c r="B60" s="46"/>
      <c r="C60" s="46"/>
      <c r="D60" s="249" t="s">
        <v>118</v>
      </c>
      <c r="E60" s="252" t="s">
        <v>123</v>
      </c>
      <c r="F60" s="255">
        <v>45107</v>
      </c>
      <c r="G60" s="258">
        <v>1484138.11</v>
      </c>
      <c r="H60" s="191" t="s">
        <v>60</v>
      </c>
      <c r="I60" s="237"/>
      <c r="J60" s="64">
        <v>5000</v>
      </c>
      <c r="K60" s="82" t="s">
        <v>56</v>
      </c>
      <c r="L60" s="83">
        <v>44949</v>
      </c>
      <c r="M60" s="242">
        <v>0.35</v>
      </c>
      <c r="N60" s="270">
        <f>G60*M60</f>
        <v>519448.34</v>
      </c>
      <c r="O60" s="164" t="s">
        <v>42</v>
      </c>
      <c r="P60" s="271" t="s">
        <v>43</v>
      </c>
      <c r="Q60" s="185">
        <v>99</v>
      </c>
      <c r="R60" s="212">
        <v>95</v>
      </c>
      <c r="S60" s="215">
        <v>5</v>
      </c>
      <c r="T60" s="218">
        <v>4.95</v>
      </c>
      <c r="U60" s="185">
        <v>192.6</v>
      </c>
      <c r="V60" s="212">
        <v>177.6</v>
      </c>
      <c r="W60" s="221">
        <v>2</v>
      </c>
      <c r="X60" s="203">
        <v>3</v>
      </c>
      <c r="Y60" s="206">
        <v>356.4</v>
      </c>
      <c r="Z60" s="209">
        <v>348.86</v>
      </c>
      <c r="AA60" s="206">
        <v>282.66000000000003</v>
      </c>
      <c r="AB60" s="209">
        <v>304.93</v>
      </c>
      <c r="AC60" s="244" t="s">
        <v>23</v>
      </c>
      <c r="AD60" s="212" t="s">
        <v>23</v>
      </c>
      <c r="AE60" s="244">
        <v>86.6</v>
      </c>
      <c r="AF60" s="212">
        <v>85.8</v>
      </c>
      <c r="AG60" s="185">
        <v>50</v>
      </c>
      <c r="AH60" s="212">
        <v>24.5</v>
      </c>
      <c r="AI60" s="244">
        <v>10</v>
      </c>
      <c r="AJ60" s="203">
        <v>6</v>
      </c>
      <c r="AK60" s="221">
        <v>1</v>
      </c>
      <c r="AL60" s="203">
        <v>0</v>
      </c>
      <c r="AM60" s="244" t="s">
        <v>23</v>
      </c>
      <c r="AN60" s="212" t="s">
        <v>23</v>
      </c>
      <c r="AO60" s="244">
        <v>183.7</v>
      </c>
      <c r="AP60" s="212">
        <v>191</v>
      </c>
      <c r="AQ60" s="244">
        <v>7</v>
      </c>
      <c r="AR60" s="203">
        <v>10</v>
      </c>
      <c r="AS60" s="185" t="s">
        <v>23</v>
      </c>
      <c r="AT60" s="212" t="s">
        <v>23</v>
      </c>
      <c r="AU60" s="221" t="s">
        <v>23</v>
      </c>
      <c r="AV60" s="203" t="s">
        <v>23</v>
      </c>
      <c r="AW60" s="206" t="s">
        <v>23</v>
      </c>
      <c r="AX60" s="209" t="s">
        <v>23</v>
      </c>
      <c r="AY60" s="185" t="s">
        <v>23</v>
      </c>
      <c r="AZ60" s="212" t="s">
        <v>23</v>
      </c>
      <c r="BA60" s="221" t="s">
        <v>23</v>
      </c>
      <c r="BB60" s="203" t="s">
        <v>23</v>
      </c>
      <c r="BC60" s="185" t="s">
        <v>23</v>
      </c>
      <c r="BD60" s="212" t="s">
        <v>23</v>
      </c>
      <c r="BE60" s="185" t="s">
        <v>23</v>
      </c>
      <c r="BF60" s="212" t="s">
        <v>23</v>
      </c>
      <c r="BG60" s="206" t="s">
        <v>23</v>
      </c>
      <c r="BH60" s="209" t="s">
        <v>23</v>
      </c>
      <c r="BI60" s="206" t="s">
        <v>23</v>
      </c>
      <c r="BJ60" s="209" t="s">
        <v>23</v>
      </c>
      <c r="BK60" s="224" t="s">
        <v>44</v>
      </c>
      <c r="BL60" s="65" t="s">
        <v>136</v>
      </c>
      <c r="BM60" s="103">
        <v>45128</v>
      </c>
      <c r="BN60" s="103">
        <v>45157</v>
      </c>
    </row>
    <row r="61" spans="1:66" s="3" customFormat="1" ht="50.1" customHeight="1">
      <c r="A61" s="159"/>
      <c r="B61" s="46"/>
      <c r="C61" s="46"/>
      <c r="D61" s="250"/>
      <c r="E61" s="253"/>
      <c r="F61" s="256"/>
      <c r="G61" s="256"/>
      <c r="H61" s="247"/>
      <c r="I61" s="237"/>
      <c r="J61" s="64"/>
      <c r="K61" s="82"/>
      <c r="L61" s="83"/>
      <c r="M61" s="256"/>
      <c r="N61" s="256"/>
      <c r="O61" s="247"/>
      <c r="P61" s="256"/>
      <c r="Q61" s="247"/>
      <c r="R61" s="247"/>
      <c r="S61" s="247"/>
      <c r="T61" s="247"/>
      <c r="U61" s="247"/>
      <c r="V61" s="213"/>
      <c r="W61" s="222"/>
      <c r="X61" s="204"/>
      <c r="Y61" s="207"/>
      <c r="Z61" s="210"/>
      <c r="AA61" s="207"/>
      <c r="AB61" s="210"/>
      <c r="AC61" s="245"/>
      <c r="AD61" s="213"/>
      <c r="AE61" s="245"/>
      <c r="AF61" s="213"/>
      <c r="AG61" s="186"/>
      <c r="AH61" s="213"/>
      <c r="AI61" s="245"/>
      <c r="AJ61" s="204"/>
      <c r="AK61" s="222"/>
      <c r="AL61" s="204"/>
      <c r="AM61" s="245"/>
      <c r="AN61" s="213"/>
      <c r="AO61" s="245"/>
      <c r="AP61" s="213"/>
      <c r="AQ61" s="245"/>
      <c r="AR61" s="204"/>
      <c r="AS61" s="186"/>
      <c r="AT61" s="213"/>
      <c r="AU61" s="222"/>
      <c r="AV61" s="204"/>
      <c r="AW61" s="207"/>
      <c r="AX61" s="210"/>
      <c r="AY61" s="186"/>
      <c r="AZ61" s="213"/>
      <c r="BA61" s="222"/>
      <c r="BB61" s="204"/>
      <c r="BC61" s="186"/>
      <c r="BD61" s="213"/>
      <c r="BE61" s="186"/>
      <c r="BF61" s="213"/>
      <c r="BG61" s="207"/>
      <c r="BH61" s="210"/>
      <c r="BI61" s="207"/>
      <c r="BJ61" s="210"/>
      <c r="BK61" s="225"/>
      <c r="BL61" s="65" t="s">
        <v>135</v>
      </c>
      <c r="BM61" s="103">
        <v>45158</v>
      </c>
      <c r="BN61" s="103">
        <v>45182</v>
      </c>
    </row>
    <row r="62" spans="1:66" s="3" customFormat="1" ht="50.1" customHeight="1">
      <c r="A62" s="160"/>
      <c r="B62" s="46"/>
      <c r="C62" s="46"/>
      <c r="D62" s="251"/>
      <c r="E62" s="254"/>
      <c r="F62" s="257"/>
      <c r="G62" s="257"/>
      <c r="H62" s="248"/>
      <c r="I62" s="237"/>
      <c r="J62" s="64"/>
      <c r="K62" s="82"/>
      <c r="L62" s="83"/>
      <c r="M62" s="257"/>
      <c r="N62" s="257"/>
      <c r="O62" s="248"/>
      <c r="P62" s="257"/>
      <c r="Q62" s="248"/>
      <c r="R62" s="248"/>
      <c r="S62" s="248"/>
      <c r="T62" s="248"/>
      <c r="U62" s="248"/>
      <c r="V62" s="214"/>
      <c r="W62" s="223"/>
      <c r="X62" s="205"/>
      <c r="Y62" s="208"/>
      <c r="Z62" s="211"/>
      <c r="AA62" s="208"/>
      <c r="AB62" s="211"/>
      <c r="AC62" s="246"/>
      <c r="AD62" s="214"/>
      <c r="AE62" s="246"/>
      <c r="AF62" s="214"/>
      <c r="AG62" s="187"/>
      <c r="AH62" s="214"/>
      <c r="AI62" s="246"/>
      <c r="AJ62" s="205"/>
      <c r="AK62" s="223"/>
      <c r="AL62" s="205"/>
      <c r="AM62" s="246"/>
      <c r="AN62" s="214"/>
      <c r="AO62" s="246"/>
      <c r="AP62" s="214"/>
      <c r="AQ62" s="246"/>
      <c r="AR62" s="205"/>
      <c r="AS62" s="187"/>
      <c r="AT62" s="214"/>
      <c r="AU62" s="223"/>
      <c r="AV62" s="205"/>
      <c r="AW62" s="208"/>
      <c r="AX62" s="211"/>
      <c r="AY62" s="187"/>
      <c r="AZ62" s="214"/>
      <c r="BA62" s="223"/>
      <c r="BB62" s="205"/>
      <c r="BC62" s="187"/>
      <c r="BD62" s="214"/>
      <c r="BE62" s="187"/>
      <c r="BF62" s="214"/>
      <c r="BG62" s="208"/>
      <c r="BH62" s="211"/>
      <c r="BI62" s="208"/>
      <c r="BJ62" s="211"/>
      <c r="BK62" s="226"/>
      <c r="BL62" s="65" t="s">
        <v>137</v>
      </c>
      <c r="BM62" s="103">
        <v>45183</v>
      </c>
      <c r="BN62" s="103">
        <v>45217</v>
      </c>
    </row>
    <row r="63" spans="1:66" s="3" customFormat="1" ht="114.75" customHeight="1">
      <c r="A63" s="106">
        <f>A60+1</f>
        <v>21</v>
      </c>
      <c r="B63" s="46"/>
      <c r="C63" s="46"/>
      <c r="D63" s="104" t="s">
        <v>119</v>
      </c>
      <c r="E63" s="59" t="s">
        <v>124</v>
      </c>
      <c r="F63" s="90">
        <v>45107</v>
      </c>
      <c r="G63" s="105">
        <v>1373229.09</v>
      </c>
      <c r="H63" s="92" t="s">
        <v>70</v>
      </c>
      <c r="I63" s="237"/>
      <c r="J63" s="64">
        <v>5000</v>
      </c>
      <c r="K63" s="82" t="s">
        <v>56</v>
      </c>
      <c r="L63" s="83">
        <v>44949</v>
      </c>
      <c r="M63" s="87">
        <v>0.35</v>
      </c>
      <c r="N63" s="88">
        <f>G63*M63</f>
        <v>480630.18</v>
      </c>
      <c r="O63" s="73" t="s">
        <v>42</v>
      </c>
      <c r="P63" s="19" t="s">
        <v>43</v>
      </c>
      <c r="Q63" s="77">
        <v>75.400000000000006</v>
      </c>
      <c r="R63" s="96">
        <v>74.55</v>
      </c>
      <c r="S63" s="100">
        <v>9</v>
      </c>
      <c r="T63" s="99">
        <v>8.9700000000000006</v>
      </c>
      <c r="U63" s="77">
        <v>145.38999999999999</v>
      </c>
      <c r="V63" s="96">
        <v>149.1</v>
      </c>
      <c r="W63" s="71">
        <v>2</v>
      </c>
      <c r="X63" s="72">
        <v>0</v>
      </c>
      <c r="Y63" s="95">
        <v>573.04</v>
      </c>
      <c r="Z63" s="97">
        <v>564.34</v>
      </c>
      <c r="AA63" s="95">
        <v>297.06</v>
      </c>
      <c r="AB63" s="97">
        <v>340.01</v>
      </c>
      <c r="AC63" s="47" t="s">
        <v>23</v>
      </c>
      <c r="AD63" s="96" t="s">
        <v>23</v>
      </c>
      <c r="AE63" s="47" t="s">
        <v>47</v>
      </c>
      <c r="AF63" s="96" t="s">
        <v>47</v>
      </c>
      <c r="AG63" s="77" t="s">
        <v>47</v>
      </c>
      <c r="AH63" s="96" t="s">
        <v>47</v>
      </c>
      <c r="AI63" s="47" t="s">
        <v>47</v>
      </c>
      <c r="AJ63" s="72" t="s">
        <v>47</v>
      </c>
      <c r="AK63" s="71" t="s">
        <v>47</v>
      </c>
      <c r="AL63" s="72" t="s">
        <v>47</v>
      </c>
      <c r="AM63" s="47" t="s">
        <v>23</v>
      </c>
      <c r="AN63" s="96" t="s">
        <v>23</v>
      </c>
      <c r="AO63" s="47" t="s">
        <v>47</v>
      </c>
      <c r="AP63" s="96" t="s">
        <v>47</v>
      </c>
      <c r="AQ63" s="47" t="s">
        <v>47</v>
      </c>
      <c r="AR63" s="72" t="s">
        <v>47</v>
      </c>
      <c r="AS63" s="77" t="s">
        <v>23</v>
      </c>
      <c r="AT63" s="96" t="s">
        <v>23</v>
      </c>
      <c r="AU63" s="71" t="s">
        <v>23</v>
      </c>
      <c r="AV63" s="72" t="s">
        <v>23</v>
      </c>
      <c r="AW63" s="95" t="s">
        <v>23</v>
      </c>
      <c r="AX63" s="97" t="s">
        <v>23</v>
      </c>
      <c r="AY63" s="77" t="s">
        <v>23</v>
      </c>
      <c r="AZ63" s="96" t="s">
        <v>23</v>
      </c>
      <c r="BA63" s="71" t="s">
        <v>23</v>
      </c>
      <c r="BB63" s="72" t="s">
        <v>23</v>
      </c>
      <c r="BC63" s="77" t="s">
        <v>23</v>
      </c>
      <c r="BD63" s="96" t="s">
        <v>23</v>
      </c>
      <c r="BE63" s="77" t="s">
        <v>23</v>
      </c>
      <c r="BF63" s="96" t="s">
        <v>23</v>
      </c>
      <c r="BG63" s="95" t="s">
        <v>23</v>
      </c>
      <c r="BH63" s="97" t="s">
        <v>23</v>
      </c>
      <c r="BI63" s="95" t="s">
        <v>23</v>
      </c>
      <c r="BJ63" s="97" t="s">
        <v>23</v>
      </c>
      <c r="BK63" s="90" t="s">
        <v>44</v>
      </c>
      <c r="BL63" s="37" t="s">
        <v>88</v>
      </c>
      <c r="BM63" s="103">
        <v>45128</v>
      </c>
      <c r="BN63" s="103">
        <v>45167</v>
      </c>
    </row>
    <row r="64" spans="1:66" s="3" customFormat="1" ht="60" customHeight="1">
      <c r="A64" s="158">
        <f>A63+1</f>
        <v>22</v>
      </c>
      <c r="B64" s="46"/>
      <c r="C64" s="46"/>
      <c r="D64" s="249" t="s">
        <v>120</v>
      </c>
      <c r="E64" s="252" t="s">
        <v>125</v>
      </c>
      <c r="F64" s="224">
        <v>45107</v>
      </c>
      <c r="G64" s="259">
        <v>1290536.73</v>
      </c>
      <c r="H64" s="191" t="s">
        <v>46</v>
      </c>
      <c r="I64" s="237"/>
      <c r="J64" s="64">
        <v>5000</v>
      </c>
      <c r="K64" s="82" t="s">
        <v>56</v>
      </c>
      <c r="L64" s="83">
        <v>44949</v>
      </c>
      <c r="M64" s="242">
        <v>0.35</v>
      </c>
      <c r="N64" s="270">
        <f>G64*M64</f>
        <v>451687.86</v>
      </c>
      <c r="O64" s="271" t="s">
        <v>42</v>
      </c>
      <c r="P64" s="271" t="s">
        <v>43</v>
      </c>
      <c r="Q64" s="185">
        <v>110.4</v>
      </c>
      <c r="R64" s="212">
        <v>108</v>
      </c>
      <c r="S64" s="215">
        <v>5</v>
      </c>
      <c r="T64" s="218">
        <v>5.8</v>
      </c>
      <c r="U64" s="185">
        <v>210</v>
      </c>
      <c r="V64" s="212">
        <v>0.65</v>
      </c>
      <c r="W64" s="221">
        <v>4</v>
      </c>
      <c r="X64" s="203">
        <v>3</v>
      </c>
      <c r="Y64" s="206">
        <v>397.44</v>
      </c>
      <c r="Z64" s="209">
        <v>734.01</v>
      </c>
      <c r="AA64" s="206">
        <v>199.27</v>
      </c>
      <c r="AB64" s="209">
        <v>0</v>
      </c>
      <c r="AC64" s="244" t="s">
        <v>23</v>
      </c>
      <c r="AD64" s="212" t="s">
        <v>23</v>
      </c>
      <c r="AE64" s="244" t="s">
        <v>47</v>
      </c>
      <c r="AF64" s="212" t="s">
        <v>47</v>
      </c>
      <c r="AG64" s="185" t="s">
        <v>47</v>
      </c>
      <c r="AH64" s="212" t="s">
        <v>47</v>
      </c>
      <c r="AI64" s="244" t="s">
        <v>47</v>
      </c>
      <c r="AJ64" s="203" t="s">
        <v>47</v>
      </c>
      <c r="AK64" s="221" t="s">
        <v>47</v>
      </c>
      <c r="AL64" s="203" t="s">
        <v>47</v>
      </c>
      <c r="AM64" s="244">
        <v>137.6</v>
      </c>
      <c r="AN64" s="212">
        <v>120</v>
      </c>
      <c r="AO64" s="244">
        <v>213.9</v>
      </c>
      <c r="AP64" s="212">
        <v>114</v>
      </c>
      <c r="AQ64" s="244">
        <v>18</v>
      </c>
      <c r="AR64" s="203">
        <v>21</v>
      </c>
      <c r="AS64" s="185" t="s">
        <v>23</v>
      </c>
      <c r="AT64" s="212" t="s">
        <v>23</v>
      </c>
      <c r="AU64" s="221" t="s">
        <v>23</v>
      </c>
      <c r="AV64" s="203" t="s">
        <v>23</v>
      </c>
      <c r="AW64" s="206" t="s">
        <v>23</v>
      </c>
      <c r="AX64" s="209" t="s">
        <v>23</v>
      </c>
      <c r="AY64" s="185" t="s">
        <v>23</v>
      </c>
      <c r="AZ64" s="212" t="s">
        <v>23</v>
      </c>
      <c r="BA64" s="221" t="s">
        <v>23</v>
      </c>
      <c r="BB64" s="203" t="s">
        <v>23</v>
      </c>
      <c r="BC64" s="185" t="s">
        <v>23</v>
      </c>
      <c r="BD64" s="212" t="s">
        <v>23</v>
      </c>
      <c r="BE64" s="185" t="s">
        <v>23</v>
      </c>
      <c r="BF64" s="212" t="s">
        <v>23</v>
      </c>
      <c r="BG64" s="206" t="s">
        <v>23</v>
      </c>
      <c r="BH64" s="209" t="s">
        <v>23</v>
      </c>
      <c r="BI64" s="206" t="s">
        <v>23</v>
      </c>
      <c r="BJ64" s="209" t="s">
        <v>23</v>
      </c>
      <c r="BK64" s="224" t="s">
        <v>44</v>
      </c>
      <c r="BL64" s="62" t="s">
        <v>127</v>
      </c>
      <c r="BM64" s="103">
        <v>45128</v>
      </c>
      <c r="BN64" s="103">
        <v>45152</v>
      </c>
    </row>
    <row r="65" spans="1:66" s="3" customFormat="1" ht="60" customHeight="1">
      <c r="A65" s="160"/>
      <c r="B65" s="46"/>
      <c r="C65" s="46"/>
      <c r="D65" s="251"/>
      <c r="E65" s="254"/>
      <c r="F65" s="226"/>
      <c r="G65" s="261"/>
      <c r="H65" s="193"/>
      <c r="I65" s="237"/>
      <c r="J65" s="64"/>
      <c r="K65" s="82"/>
      <c r="L65" s="83"/>
      <c r="M65" s="243"/>
      <c r="N65" s="272"/>
      <c r="O65" s="273"/>
      <c r="P65" s="273"/>
      <c r="Q65" s="187"/>
      <c r="R65" s="214"/>
      <c r="S65" s="217"/>
      <c r="T65" s="220"/>
      <c r="U65" s="187"/>
      <c r="V65" s="214"/>
      <c r="W65" s="223"/>
      <c r="X65" s="205"/>
      <c r="Y65" s="208"/>
      <c r="Z65" s="211"/>
      <c r="AA65" s="208"/>
      <c r="AB65" s="211"/>
      <c r="AC65" s="246"/>
      <c r="AD65" s="214"/>
      <c r="AE65" s="246"/>
      <c r="AF65" s="214"/>
      <c r="AG65" s="187"/>
      <c r="AH65" s="214"/>
      <c r="AI65" s="246"/>
      <c r="AJ65" s="205"/>
      <c r="AK65" s="223"/>
      <c r="AL65" s="205"/>
      <c r="AM65" s="246"/>
      <c r="AN65" s="214"/>
      <c r="AO65" s="246"/>
      <c r="AP65" s="214"/>
      <c r="AQ65" s="246"/>
      <c r="AR65" s="205"/>
      <c r="AS65" s="187"/>
      <c r="AT65" s="214"/>
      <c r="AU65" s="223"/>
      <c r="AV65" s="205"/>
      <c r="AW65" s="208"/>
      <c r="AX65" s="211"/>
      <c r="AY65" s="187"/>
      <c r="AZ65" s="214"/>
      <c r="BA65" s="223"/>
      <c r="BB65" s="205"/>
      <c r="BC65" s="187"/>
      <c r="BD65" s="214"/>
      <c r="BE65" s="187"/>
      <c r="BF65" s="214"/>
      <c r="BG65" s="208"/>
      <c r="BH65" s="211"/>
      <c r="BI65" s="208"/>
      <c r="BJ65" s="211"/>
      <c r="BK65" s="226"/>
      <c r="BL65" s="37" t="s">
        <v>140</v>
      </c>
      <c r="BM65" s="103">
        <v>45153</v>
      </c>
      <c r="BN65" s="103">
        <v>45192</v>
      </c>
    </row>
    <row r="66" spans="1:66" s="3" customFormat="1" ht="50.1" customHeight="1">
      <c r="A66" s="158">
        <f>A64+1</f>
        <v>23</v>
      </c>
      <c r="B66" s="46"/>
      <c r="C66" s="46"/>
      <c r="D66" s="249" t="s">
        <v>121</v>
      </c>
      <c r="E66" s="252" t="s">
        <v>126</v>
      </c>
      <c r="F66" s="224">
        <v>45107</v>
      </c>
      <c r="G66" s="259">
        <v>3296691.32</v>
      </c>
      <c r="H66" s="191" t="s">
        <v>60</v>
      </c>
      <c r="I66" s="237"/>
      <c r="J66" s="64">
        <v>5000</v>
      </c>
      <c r="K66" s="82" t="s">
        <v>56</v>
      </c>
      <c r="L66" s="83">
        <v>44949</v>
      </c>
      <c r="M66" s="179">
        <v>0.35</v>
      </c>
      <c r="N66" s="182">
        <f>G66*M66</f>
        <v>1153841.96</v>
      </c>
      <c r="O66" s="164" t="s">
        <v>42</v>
      </c>
      <c r="P66" s="164" t="s">
        <v>43</v>
      </c>
      <c r="Q66" s="185">
        <v>120.3</v>
      </c>
      <c r="R66" s="212">
        <v>119.9</v>
      </c>
      <c r="S66" s="215">
        <v>11</v>
      </c>
      <c r="T66" s="218">
        <v>11</v>
      </c>
      <c r="U66" s="185">
        <v>210.6</v>
      </c>
      <c r="V66" s="212">
        <v>210.15</v>
      </c>
      <c r="W66" s="221">
        <v>4</v>
      </c>
      <c r="X66" s="203">
        <v>2</v>
      </c>
      <c r="Y66" s="206">
        <v>1206.72</v>
      </c>
      <c r="Z66" s="209">
        <v>1201.94</v>
      </c>
      <c r="AA66" s="206">
        <v>440.05</v>
      </c>
      <c r="AB66" s="209">
        <v>424.03</v>
      </c>
      <c r="AC66" s="244" t="s">
        <v>23</v>
      </c>
      <c r="AD66" s="212" t="s">
        <v>23</v>
      </c>
      <c r="AE66" s="244">
        <v>120.6</v>
      </c>
      <c r="AF66" s="212">
        <v>120</v>
      </c>
      <c r="AG66" s="185">
        <v>210</v>
      </c>
      <c r="AH66" s="212">
        <v>180</v>
      </c>
      <c r="AI66" s="244">
        <v>30</v>
      </c>
      <c r="AJ66" s="203">
        <v>30</v>
      </c>
      <c r="AK66" s="221">
        <v>1</v>
      </c>
      <c r="AL66" s="203">
        <v>0</v>
      </c>
      <c r="AM66" s="244" t="s">
        <v>23</v>
      </c>
      <c r="AN66" s="212" t="s">
        <v>23</v>
      </c>
      <c r="AO66" s="244">
        <v>237.6</v>
      </c>
      <c r="AP66" s="212">
        <v>267.39999999999998</v>
      </c>
      <c r="AQ66" s="244">
        <v>30</v>
      </c>
      <c r="AR66" s="203">
        <v>30</v>
      </c>
      <c r="AS66" s="185" t="s">
        <v>23</v>
      </c>
      <c r="AT66" s="212" t="s">
        <v>23</v>
      </c>
      <c r="AU66" s="221" t="s">
        <v>23</v>
      </c>
      <c r="AV66" s="203" t="s">
        <v>23</v>
      </c>
      <c r="AW66" s="206" t="s">
        <v>23</v>
      </c>
      <c r="AX66" s="209" t="s">
        <v>23</v>
      </c>
      <c r="AY66" s="185" t="s">
        <v>23</v>
      </c>
      <c r="AZ66" s="212" t="s">
        <v>23</v>
      </c>
      <c r="BA66" s="221" t="s">
        <v>23</v>
      </c>
      <c r="BB66" s="203" t="s">
        <v>23</v>
      </c>
      <c r="BC66" s="185" t="s">
        <v>23</v>
      </c>
      <c r="BD66" s="212" t="s">
        <v>23</v>
      </c>
      <c r="BE66" s="185" t="s">
        <v>23</v>
      </c>
      <c r="BF66" s="212" t="s">
        <v>23</v>
      </c>
      <c r="BG66" s="206" t="s">
        <v>23</v>
      </c>
      <c r="BH66" s="209" t="s">
        <v>23</v>
      </c>
      <c r="BI66" s="206" t="s">
        <v>23</v>
      </c>
      <c r="BJ66" s="209" t="s">
        <v>23</v>
      </c>
      <c r="BK66" s="224" t="s">
        <v>44</v>
      </c>
      <c r="BL66" s="37" t="s">
        <v>31</v>
      </c>
      <c r="BM66" s="103">
        <v>45128</v>
      </c>
      <c r="BN66" s="103">
        <v>45152</v>
      </c>
    </row>
    <row r="67" spans="1:66" s="3" customFormat="1" ht="50.1" customHeight="1">
      <c r="A67" s="159"/>
      <c r="B67" s="46"/>
      <c r="C67" s="46"/>
      <c r="D67" s="250"/>
      <c r="E67" s="253"/>
      <c r="F67" s="225"/>
      <c r="G67" s="260"/>
      <c r="H67" s="192"/>
      <c r="I67" s="237"/>
      <c r="J67" s="64"/>
      <c r="K67" s="82"/>
      <c r="L67" s="83"/>
      <c r="M67" s="180"/>
      <c r="N67" s="183"/>
      <c r="O67" s="165"/>
      <c r="P67" s="165"/>
      <c r="Q67" s="186"/>
      <c r="R67" s="213"/>
      <c r="S67" s="216"/>
      <c r="T67" s="219"/>
      <c r="U67" s="186"/>
      <c r="V67" s="213"/>
      <c r="W67" s="222"/>
      <c r="X67" s="204"/>
      <c r="Y67" s="207"/>
      <c r="Z67" s="210"/>
      <c r="AA67" s="207"/>
      <c r="AB67" s="210"/>
      <c r="AC67" s="245"/>
      <c r="AD67" s="213"/>
      <c r="AE67" s="245"/>
      <c r="AF67" s="213"/>
      <c r="AG67" s="186"/>
      <c r="AH67" s="213"/>
      <c r="AI67" s="245"/>
      <c r="AJ67" s="204"/>
      <c r="AK67" s="222"/>
      <c r="AL67" s="204"/>
      <c r="AM67" s="245"/>
      <c r="AN67" s="213"/>
      <c r="AO67" s="245"/>
      <c r="AP67" s="213"/>
      <c r="AQ67" s="245"/>
      <c r="AR67" s="204"/>
      <c r="AS67" s="186"/>
      <c r="AT67" s="213"/>
      <c r="AU67" s="222"/>
      <c r="AV67" s="204"/>
      <c r="AW67" s="207"/>
      <c r="AX67" s="210"/>
      <c r="AY67" s="186"/>
      <c r="AZ67" s="213"/>
      <c r="BA67" s="222"/>
      <c r="BB67" s="204"/>
      <c r="BC67" s="186"/>
      <c r="BD67" s="213"/>
      <c r="BE67" s="186"/>
      <c r="BF67" s="213"/>
      <c r="BG67" s="207"/>
      <c r="BH67" s="210"/>
      <c r="BI67" s="207"/>
      <c r="BJ67" s="210"/>
      <c r="BK67" s="225"/>
      <c r="BL67" s="37" t="s">
        <v>141</v>
      </c>
      <c r="BM67" s="103">
        <v>45153</v>
      </c>
      <c r="BN67" s="103">
        <v>45182</v>
      </c>
    </row>
    <row r="68" spans="1:66" s="3" customFormat="1" ht="50.1" customHeight="1">
      <c r="A68" s="160"/>
      <c r="B68" s="46"/>
      <c r="C68" s="46"/>
      <c r="D68" s="251"/>
      <c r="E68" s="254"/>
      <c r="F68" s="226"/>
      <c r="G68" s="261"/>
      <c r="H68" s="193"/>
      <c r="I68" s="237"/>
      <c r="J68" s="64"/>
      <c r="K68" s="82"/>
      <c r="L68" s="83"/>
      <c r="M68" s="181"/>
      <c r="N68" s="184"/>
      <c r="O68" s="166"/>
      <c r="P68" s="166"/>
      <c r="Q68" s="187"/>
      <c r="R68" s="214"/>
      <c r="S68" s="217"/>
      <c r="T68" s="220"/>
      <c r="U68" s="187"/>
      <c r="V68" s="214"/>
      <c r="W68" s="223"/>
      <c r="X68" s="205"/>
      <c r="Y68" s="208"/>
      <c r="Z68" s="211"/>
      <c r="AA68" s="208"/>
      <c r="AB68" s="211"/>
      <c r="AC68" s="246"/>
      <c r="AD68" s="214"/>
      <c r="AE68" s="246"/>
      <c r="AF68" s="214"/>
      <c r="AG68" s="187"/>
      <c r="AH68" s="214"/>
      <c r="AI68" s="246"/>
      <c r="AJ68" s="205"/>
      <c r="AK68" s="223"/>
      <c r="AL68" s="205"/>
      <c r="AM68" s="246"/>
      <c r="AN68" s="214"/>
      <c r="AO68" s="246"/>
      <c r="AP68" s="214"/>
      <c r="AQ68" s="246"/>
      <c r="AR68" s="205"/>
      <c r="AS68" s="187"/>
      <c r="AT68" s="214"/>
      <c r="AU68" s="223"/>
      <c r="AV68" s="205"/>
      <c r="AW68" s="208"/>
      <c r="AX68" s="211"/>
      <c r="AY68" s="187"/>
      <c r="AZ68" s="214"/>
      <c r="BA68" s="223"/>
      <c r="BB68" s="205"/>
      <c r="BC68" s="187"/>
      <c r="BD68" s="214"/>
      <c r="BE68" s="187"/>
      <c r="BF68" s="214"/>
      <c r="BG68" s="208"/>
      <c r="BH68" s="211"/>
      <c r="BI68" s="208"/>
      <c r="BJ68" s="211"/>
      <c r="BK68" s="226"/>
      <c r="BL68" s="37" t="s">
        <v>142</v>
      </c>
      <c r="BM68" s="103">
        <v>45183</v>
      </c>
      <c r="BN68" s="103">
        <v>45217</v>
      </c>
    </row>
    <row r="69" spans="1:66" s="3" customFormat="1" ht="50.1" customHeight="1">
      <c r="A69" s="158">
        <f>A66+1</f>
        <v>24</v>
      </c>
      <c r="B69" s="63"/>
      <c r="C69" s="63"/>
      <c r="D69" s="262" t="s">
        <v>130</v>
      </c>
      <c r="E69" s="263" t="s">
        <v>131</v>
      </c>
      <c r="F69" s="264">
        <v>45190</v>
      </c>
      <c r="G69" s="265">
        <v>1429013</v>
      </c>
      <c r="H69" s="266" t="s">
        <v>60</v>
      </c>
      <c r="I69" s="237"/>
      <c r="J69" s="64">
        <v>5001</v>
      </c>
      <c r="K69" s="82" t="s">
        <v>129</v>
      </c>
      <c r="L69" s="83">
        <v>44950</v>
      </c>
      <c r="M69" s="267">
        <v>0.35</v>
      </c>
      <c r="N69" s="182">
        <f>G69*M69</f>
        <v>500154.55</v>
      </c>
      <c r="O69" s="269" t="s">
        <v>42</v>
      </c>
      <c r="P69" s="269" t="s">
        <v>43</v>
      </c>
      <c r="Q69" s="185">
        <v>58.4</v>
      </c>
      <c r="R69" s="212">
        <v>53</v>
      </c>
      <c r="S69" s="215">
        <v>9</v>
      </c>
      <c r="T69" s="218">
        <v>9</v>
      </c>
      <c r="U69" s="185">
        <v>119.33</v>
      </c>
      <c r="V69" s="212">
        <v>107</v>
      </c>
      <c r="W69" s="221">
        <v>4</v>
      </c>
      <c r="X69" s="203">
        <v>2</v>
      </c>
      <c r="Y69" s="206">
        <v>443.84</v>
      </c>
      <c r="Z69" s="209">
        <v>486.87</v>
      </c>
      <c r="AA69" s="206">
        <v>601.66</v>
      </c>
      <c r="AB69" s="209">
        <v>643.74</v>
      </c>
      <c r="AC69" s="244" t="s">
        <v>23</v>
      </c>
      <c r="AD69" s="212" t="s">
        <v>23</v>
      </c>
      <c r="AE69" s="244">
        <v>63.8</v>
      </c>
      <c r="AF69" s="212">
        <v>63.7</v>
      </c>
      <c r="AG69" s="185">
        <v>10</v>
      </c>
      <c r="AH69" s="212">
        <v>15</v>
      </c>
      <c r="AI69" s="244">
        <v>2</v>
      </c>
      <c r="AJ69" s="203">
        <v>1</v>
      </c>
      <c r="AK69" s="221">
        <v>1</v>
      </c>
      <c r="AL69" s="203">
        <v>0</v>
      </c>
      <c r="AM69" s="244" t="s">
        <v>23</v>
      </c>
      <c r="AN69" s="212" t="s">
        <v>23</v>
      </c>
      <c r="AO69" s="244">
        <v>52.4</v>
      </c>
      <c r="AP69" s="212">
        <v>53.6</v>
      </c>
      <c r="AQ69" s="244">
        <v>1</v>
      </c>
      <c r="AR69" s="203">
        <v>3</v>
      </c>
      <c r="AS69" s="185" t="s">
        <v>23</v>
      </c>
      <c r="AT69" s="212" t="s">
        <v>23</v>
      </c>
      <c r="AU69" s="221" t="s">
        <v>23</v>
      </c>
      <c r="AV69" s="203" t="s">
        <v>23</v>
      </c>
      <c r="AW69" s="206" t="s">
        <v>23</v>
      </c>
      <c r="AX69" s="209" t="s">
        <v>23</v>
      </c>
      <c r="AY69" s="185" t="s">
        <v>23</v>
      </c>
      <c r="AZ69" s="212" t="s">
        <v>23</v>
      </c>
      <c r="BA69" s="221" t="s">
        <v>23</v>
      </c>
      <c r="BB69" s="203" t="s">
        <v>23</v>
      </c>
      <c r="BC69" s="185" t="s">
        <v>23</v>
      </c>
      <c r="BD69" s="212" t="s">
        <v>23</v>
      </c>
      <c r="BE69" s="185" t="s">
        <v>23</v>
      </c>
      <c r="BF69" s="212" t="s">
        <v>23</v>
      </c>
      <c r="BG69" s="206" t="s">
        <v>23</v>
      </c>
      <c r="BH69" s="209" t="s">
        <v>23</v>
      </c>
      <c r="BI69" s="206" t="s">
        <v>23</v>
      </c>
      <c r="BJ69" s="209" t="s">
        <v>23</v>
      </c>
      <c r="BK69" s="224" t="s">
        <v>44</v>
      </c>
      <c r="BL69" s="65" t="s">
        <v>133</v>
      </c>
      <c r="BM69" s="103">
        <v>45224</v>
      </c>
      <c r="BN69" s="103">
        <v>45247</v>
      </c>
    </row>
    <row r="70" spans="1:66" s="3" customFormat="1" ht="50.1" customHeight="1">
      <c r="A70" s="160"/>
      <c r="B70" s="63"/>
      <c r="C70" s="63"/>
      <c r="D70" s="262"/>
      <c r="E70" s="263"/>
      <c r="F70" s="264"/>
      <c r="G70" s="265"/>
      <c r="H70" s="266"/>
      <c r="I70" s="237"/>
      <c r="J70" s="60"/>
      <c r="K70" s="60"/>
      <c r="L70" s="61"/>
      <c r="M70" s="268"/>
      <c r="N70" s="184"/>
      <c r="O70" s="269"/>
      <c r="P70" s="269"/>
      <c r="Q70" s="187"/>
      <c r="R70" s="214"/>
      <c r="S70" s="217"/>
      <c r="T70" s="220"/>
      <c r="U70" s="187"/>
      <c r="V70" s="214"/>
      <c r="W70" s="223"/>
      <c r="X70" s="205"/>
      <c r="Y70" s="208"/>
      <c r="Z70" s="211"/>
      <c r="AA70" s="208"/>
      <c r="AB70" s="211"/>
      <c r="AC70" s="246"/>
      <c r="AD70" s="214"/>
      <c r="AE70" s="246"/>
      <c r="AF70" s="214"/>
      <c r="AG70" s="187"/>
      <c r="AH70" s="214"/>
      <c r="AI70" s="246"/>
      <c r="AJ70" s="205"/>
      <c r="AK70" s="223"/>
      <c r="AL70" s="205"/>
      <c r="AM70" s="246"/>
      <c r="AN70" s="214"/>
      <c r="AO70" s="246"/>
      <c r="AP70" s="214"/>
      <c r="AQ70" s="246"/>
      <c r="AR70" s="205"/>
      <c r="AS70" s="187"/>
      <c r="AT70" s="214"/>
      <c r="AU70" s="223"/>
      <c r="AV70" s="205"/>
      <c r="AW70" s="208"/>
      <c r="AX70" s="211"/>
      <c r="AY70" s="187"/>
      <c r="AZ70" s="214"/>
      <c r="BA70" s="223"/>
      <c r="BB70" s="205"/>
      <c r="BC70" s="187"/>
      <c r="BD70" s="214"/>
      <c r="BE70" s="187"/>
      <c r="BF70" s="214"/>
      <c r="BG70" s="208"/>
      <c r="BH70" s="211"/>
      <c r="BI70" s="208"/>
      <c r="BJ70" s="211"/>
      <c r="BK70" s="226"/>
      <c r="BL70" s="65" t="s">
        <v>134</v>
      </c>
      <c r="BM70" s="103">
        <v>45614</v>
      </c>
      <c r="BN70" s="103">
        <v>45281</v>
      </c>
    </row>
    <row r="71" spans="1:66" s="3" customFormat="1" ht="30" customHeight="1">
      <c r="A71" s="52"/>
      <c r="B71" s="27"/>
      <c r="C71" s="27"/>
      <c r="D71" s="26"/>
      <c r="E71" s="26"/>
      <c r="F71" s="27"/>
      <c r="G71" s="33">
        <f>SUM(G57:G70)</f>
        <v>11287458.609999999</v>
      </c>
      <c r="H71" s="27"/>
      <c r="I71" s="27"/>
      <c r="J71" s="27"/>
      <c r="K71" s="27"/>
      <c r="L71" s="27"/>
      <c r="M71" s="26"/>
      <c r="N71" s="33">
        <f>SUM(N57:N70)</f>
        <v>3950610.52</v>
      </c>
      <c r="O71" s="39"/>
      <c r="P71" s="39"/>
      <c r="Q71" s="39"/>
      <c r="R71" s="39"/>
      <c r="S71" s="50"/>
      <c r="T71" s="50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42"/>
      <c r="BL71" s="43"/>
      <c r="BM71" s="43"/>
      <c r="BN71" s="44"/>
    </row>
    <row r="72" spans="1:66" s="2" customFormat="1" ht="180">
      <c r="A72" s="158">
        <f>A69+1</f>
        <v>25</v>
      </c>
      <c r="B72" s="9" t="s">
        <v>30</v>
      </c>
      <c r="C72" s="101">
        <v>44535</v>
      </c>
      <c r="D72" s="167" t="s">
        <v>163</v>
      </c>
      <c r="E72" s="98" t="s">
        <v>167</v>
      </c>
      <c r="F72" s="173"/>
      <c r="G72" s="188">
        <v>2150663.77</v>
      </c>
      <c r="H72" s="191" t="s">
        <v>60</v>
      </c>
      <c r="I72" s="194" t="s">
        <v>164</v>
      </c>
      <c r="J72" s="197">
        <v>50000</v>
      </c>
      <c r="K72" s="197" t="s">
        <v>45</v>
      </c>
      <c r="L72" s="200">
        <v>44960</v>
      </c>
      <c r="M72" s="179">
        <v>0.25</v>
      </c>
      <c r="N72" s="182">
        <v>481346.43</v>
      </c>
      <c r="O72" s="164" t="s">
        <v>42</v>
      </c>
      <c r="P72" s="164" t="s">
        <v>43</v>
      </c>
      <c r="Q72" s="114">
        <v>19.7</v>
      </c>
      <c r="R72" s="68">
        <v>19.7</v>
      </c>
      <c r="S72" s="115">
        <v>9</v>
      </c>
      <c r="T72" s="116">
        <v>9</v>
      </c>
      <c r="U72" s="114">
        <v>0</v>
      </c>
      <c r="V72" s="68">
        <v>0</v>
      </c>
      <c r="W72" s="113">
        <v>0</v>
      </c>
      <c r="X72" s="70">
        <v>0</v>
      </c>
      <c r="Y72" s="112">
        <v>149.72</v>
      </c>
      <c r="Z72" s="69">
        <v>149.72</v>
      </c>
      <c r="AA72" s="112">
        <v>57.58</v>
      </c>
      <c r="AB72" s="69">
        <v>57.58</v>
      </c>
      <c r="AC72" s="114" t="s">
        <v>23</v>
      </c>
      <c r="AD72" s="68" t="s">
        <v>23</v>
      </c>
      <c r="AE72" s="114" t="s">
        <v>23</v>
      </c>
      <c r="AF72" s="68" t="s">
        <v>23</v>
      </c>
      <c r="AG72" s="114" t="s">
        <v>23</v>
      </c>
      <c r="AH72" s="68" t="s">
        <v>23</v>
      </c>
      <c r="AI72" s="113" t="s">
        <v>23</v>
      </c>
      <c r="AJ72" s="70" t="s">
        <v>23</v>
      </c>
      <c r="AK72" s="113" t="s">
        <v>23</v>
      </c>
      <c r="AL72" s="70" t="s">
        <v>23</v>
      </c>
      <c r="AM72" s="114" t="s">
        <v>23</v>
      </c>
      <c r="AN72" s="68" t="s">
        <v>23</v>
      </c>
      <c r="AO72" s="114" t="s">
        <v>23</v>
      </c>
      <c r="AP72" s="68" t="s">
        <v>23</v>
      </c>
      <c r="AQ72" s="113" t="s">
        <v>23</v>
      </c>
      <c r="AR72" s="70" t="s">
        <v>23</v>
      </c>
      <c r="AS72" s="114" t="s">
        <v>23</v>
      </c>
      <c r="AT72" s="68" t="s">
        <v>23</v>
      </c>
      <c r="AU72" s="113" t="s">
        <v>23</v>
      </c>
      <c r="AV72" s="70" t="s">
        <v>23</v>
      </c>
      <c r="AW72" s="112" t="s">
        <v>23</v>
      </c>
      <c r="AX72" s="69" t="s">
        <v>23</v>
      </c>
      <c r="AY72" s="114" t="s">
        <v>23</v>
      </c>
      <c r="AZ72" s="68" t="s">
        <v>23</v>
      </c>
      <c r="BA72" s="113" t="s">
        <v>23</v>
      </c>
      <c r="BB72" s="70" t="s">
        <v>23</v>
      </c>
      <c r="BC72" s="114" t="s">
        <v>23</v>
      </c>
      <c r="BD72" s="68" t="s">
        <v>23</v>
      </c>
      <c r="BE72" s="114" t="s">
        <v>23</v>
      </c>
      <c r="BF72" s="68" t="s">
        <v>23</v>
      </c>
      <c r="BG72" s="112" t="s">
        <v>23</v>
      </c>
      <c r="BH72" s="69" t="s">
        <v>23</v>
      </c>
      <c r="BI72" s="112" t="s">
        <v>23</v>
      </c>
      <c r="BJ72" s="69" t="s">
        <v>23</v>
      </c>
      <c r="BK72" s="111" t="s">
        <v>44</v>
      </c>
      <c r="BL72" s="38" t="s">
        <v>160</v>
      </c>
      <c r="BM72" s="36">
        <v>45275</v>
      </c>
      <c r="BN72" s="36">
        <v>45287</v>
      </c>
    </row>
    <row r="73" spans="1:66" s="2" customFormat="1" ht="139.5" customHeight="1">
      <c r="A73" s="159"/>
      <c r="B73" s="10"/>
      <c r="C73" s="11"/>
      <c r="D73" s="168"/>
      <c r="E73" s="98" t="s">
        <v>165</v>
      </c>
      <c r="F73" s="174"/>
      <c r="G73" s="189"/>
      <c r="H73" s="192"/>
      <c r="I73" s="195"/>
      <c r="J73" s="198"/>
      <c r="K73" s="198"/>
      <c r="L73" s="201"/>
      <c r="M73" s="180"/>
      <c r="N73" s="183"/>
      <c r="O73" s="165"/>
      <c r="P73" s="165"/>
      <c r="Q73" s="114">
        <v>117</v>
      </c>
      <c r="R73" s="68">
        <v>110</v>
      </c>
      <c r="S73" s="115">
        <v>8</v>
      </c>
      <c r="T73" s="116">
        <v>8</v>
      </c>
      <c r="U73" s="114">
        <v>210</v>
      </c>
      <c r="V73" s="68">
        <v>196</v>
      </c>
      <c r="W73" s="113">
        <v>4</v>
      </c>
      <c r="X73" s="70">
        <v>4</v>
      </c>
      <c r="Y73" s="112">
        <v>790.02</v>
      </c>
      <c r="Z73" s="69">
        <v>761.64</v>
      </c>
      <c r="AA73" s="112">
        <v>232.56</v>
      </c>
      <c r="AB73" s="69">
        <v>404.56</v>
      </c>
      <c r="AC73" s="114" t="s">
        <v>23</v>
      </c>
      <c r="AD73" s="68" t="s">
        <v>23</v>
      </c>
      <c r="AE73" s="114" t="s">
        <v>23</v>
      </c>
      <c r="AF73" s="68" t="s">
        <v>23</v>
      </c>
      <c r="AG73" s="114" t="s">
        <v>23</v>
      </c>
      <c r="AH73" s="68" t="s">
        <v>23</v>
      </c>
      <c r="AI73" s="113" t="s">
        <v>23</v>
      </c>
      <c r="AJ73" s="70" t="s">
        <v>23</v>
      </c>
      <c r="AK73" s="113" t="s">
        <v>23</v>
      </c>
      <c r="AL73" s="70" t="s">
        <v>23</v>
      </c>
      <c r="AM73" s="114" t="s">
        <v>23</v>
      </c>
      <c r="AN73" s="68" t="s">
        <v>23</v>
      </c>
      <c r="AO73" s="114" t="s">
        <v>23</v>
      </c>
      <c r="AP73" s="68" t="s">
        <v>23</v>
      </c>
      <c r="AQ73" s="113" t="s">
        <v>23</v>
      </c>
      <c r="AR73" s="70" t="s">
        <v>23</v>
      </c>
      <c r="AS73" s="114" t="s">
        <v>23</v>
      </c>
      <c r="AT73" s="68" t="s">
        <v>23</v>
      </c>
      <c r="AU73" s="113" t="s">
        <v>23</v>
      </c>
      <c r="AV73" s="70" t="s">
        <v>23</v>
      </c>
      <c r="AW73" s="112" t="s">
        <v>23</v>
      </c>
      <c r="AX73" s="69" t="s">
        <v>23</v>
      </c>
      <c r="AY73" s="114" t="s">
        <v>23</v>
      </c>
      <c r="AZ73" s="68" t="s">
        <v>23</v>
      </c>
      <c r="BA73" s="113" t="s">
        <v>23</v>
      </c>
      <c r="BB73" s="70" t="s">
        <v>23</v>
      </c>
      <c r="BC73" s="114" t="s">
        <v>23</v>
      </c>
      <c r="BD73" s="68" t="s">
        <v>23</v>
      </c>
      <c r="BE73" s="114" t="s">
        <v>23</v>
      </c>
      <c r="BF73" s="68" t="s">
        <v>23</v>
      </c>
      <c r="BG73" s="112" t="s">
        <v>23</v>
      </c>
      <c r="BH73" s="69" t="s">
        <v>23</v>
      </c>
      <c r="BI73" s="112" t="s">
        <v>23</v>
      </c>
      <c r="BJ73" s="69" t="s">
        <v>23</v>
      </c>
      <c r="BK73" s="111" t="s">
        <v>44</v>
      </c>
      <c r="BL73" s="38" t="s">
        <v>161</v>
      </c>
      <c r="BM73" s="103">
        <v>45275</v>
      </c>
      <c r="BN73" s="103">
        <v>45287</v>
      </c>
    </row>
    <row r="74" spans="1:66" s="2" customFormat="1" ht="126">
      <c r="A74" s="160"/>
      <c r="B74" s="10"/>
      <c r="C74" s="11"/>
      <c r="D74" s="169"/>
      <c r="E74" s="85" t="s">
        <v>168</v>
      </c>
      <c r="F74" s="175"/>
      <c r="G74" s="190"/>
      <c r="H74" s="193"/>
      <c r="I74" s="196"/>
      <c r="J74" s="199"/>
      <c r="K74" s="199"/>
      <c r="L74" s="202"/>
      <c r="M74" s="181"/>
      <c r="N74" s="184"/>
      <c r="O74" s="166"/>
      <c r="P74" s="166"/>
      <c r="Q74" s="77">
        <v>70</v>
      </c>
      <c r="R74" s="96">
        <v>68.94</v>
      </c>
      <c r="S74" s="100">
        <v>8</v>
      </c>
      <c r="T74" s="99" t="s">
        <v>166</v>
      </c>
      <c r="U74" s="77">
        <v>140</v>
      </c>
      <c r="V74" s="96">
        <v>137.88</v>
      </c>
      <c r="W74" s="71">
        <v>0</v>
      </c>
      <c r="X74" s="72">
        <v>0</v>
      </c>
      <c r="Y74" s="95">
        <v>462</v>
      </c>
      <c r="Z74" s="97">
        <v>472.77</v>
      </c>
      <c r="AA74" s="95">
        <v>280</v>
      </c>
      <c r="AB74" s="97">
        <v>258.5</v>
      </c>
      <c r="AC74" s="77" t="s">
        <v>23</v>
      </c>
      <c r="AD74" s="96" t="s">
        <v>23</v>
      </c>
      <c r="AE74" s="77" t="s">
        <v>23</v>
      </c>
      <c r="AF74" s="96" t="s">
        <v>23</v>
      </c>
      <c r="AG74" s="77" t="s">
        <v>23</v>
      </c>
      <c r="AH74" s="96" t="s">
        <v>23</v>
      </c>
      <c r="AI74" s="71" t="s">
        <v>23</v>
      </c>
      <c r="AJ74" s="72" t="s">
        <v>23</v>
      </c>
      <c r="AK74" s="71" t="s">
        <v>23</v>
      </c>
      <c r="AL74" s="72" t="s">
        <v>23</v>
      </c>
      <c r="AM74" s="77" t="s">
        <v>23</v>
      </c>
      <c r="AN74" s="96" t="s">
        <v>23</v>
      </c>
      <c r="AO74" s="77" t="s">
        <v>23</v>
      </c>
      <c r="AP74" s="96" t="s">
        <v>23</v>
      </c>
      <c r="AQ74" s="71" t="s">
        <v>23</v>
      </c>
      <c r="AR74" s="72" t="s">
        <v>23</v>
      </c>
      <c r="AS74" s="77" t="s">
        <v>23</v>
      </c>
      <c r="AT74" s="96" t="s">
        <v>23</v>
      </c>
      <c r="AU74" s="71" t="s">
        <v>23</v>
      </c>
      <c r="AV74" s="72" t="s">
        <v>23</v>
      </c>
      <c r="AW74" s="95" t="s">
        <v>23</v>
      </c>
      <c r="AX74" s="97" t="s">
        <v>23</v>
      </c>
      <c r="AY74" s="77" t="s">
        <v>23</v>
      </c>
      <c r="AZ74" s="96" t="s">
        <v>23</v>
      </c>
      <c r="BA74" s="71" t="s">
        <v>23</v>
      </c>
      <c r="BB74" s="72" t="s">
        <v>23</v>
      </c>
      <c r="BC74" s="77" t="s">
        <v>23</v>
      </c>
      <c r="BD74" s="96" t="s">
        <v>23</v>
      </c>
      <c r="BE74" s="77" t="s">
        <v>23</v>
      </c>
      <c r="BF74" s="96" t="s">
        <v>23</v>
      </c>
      <c r="BG74" s="95" t="s">
        <v>23</v>
      </c>
      <c r="BH74" s="97" t="s">
        <v>23</v>
      </c>
      <c r="BI74" s="95" t="s">
        <v>23</v>
      </c>
      <c r="BJ74" s="97" t="s">
        <v>23</v>
      </c>
      <c r="BK74" s="90" t="s">
        <v>44</v>
      </c>
      <c r="BL74" s="117" t="s">
        <v>162</v>
      </c>
      <c r="BM74" s="36">
        <v>45275</v>
      </c>
      <c r="BN74" s="36">
        <v>45287</v>
      </c>
    </row>
    <row r="75" spans="1:66" s="3" customFormat="1" ht="30" customHeight="1">
      <c r="A75" s="14"/>
      <c r="B75" s="8"/>
      <c r="C75" s="8"/>
      <c r="D75" s="15"/>
      <c r="E75" s="15"/>
      <c r="F75" s="27"/>
      <c r="G75" s="33">
        <f>SUM(G72)</f>
        <v>2150663.77</v>
      </c>
      <c r="H75" s="27"/>
      <c r="I75" s="27"/>
      <c r="J75" s="27"/>
      <c r="K75" s="27"/>
      <c r="L75" s="27"/>
      <c r="M75" s="26"/>
      <c r="N75" s="33">
        <f>SUM(N72)</f>
        <v>481346.43</v>
      </c>
      <c r="O75" s="121"/>
      <c r="P75" s="122"/>
      <c r="Q75" s="39"/>
      <c r="R75" s="39"/>
      <c r="S75" s="119"/>
      <c r="T75" s="120"/>
      <c r="U75" s="50"/>
      <c r="V75" s="39"/>
      <c r="W75" s="40"/>
      <c r="X75" s="40"/>
      <c r="Y75" s="41"/>
      <c r="Z75" s="41"/>
      <c r="AA75" s="41"/>
      <c r="AB75" s="41"/>
      <c r="AC75" s="22"/>
      <c r="AD75" s="39"/>
      <c r="AE75" s="22"/>
      <c r="AF75" s="39"/>
      <c r="AG75" s="22"/>
      <c r="AH75" s="39"/>
      <c r="AI75" s="24"/>
      <c r="AJ75" s="40"/>
      <c r="AK75" s="24"/>
      <c r="AL75" s="40"/>
      <c r="AM75" s="22"/>
      <c r="AN75" s="39"/>
      <c r="AO75" s="22"/>
      <c r="AP75" s="39"/>
      <c r="AQ75" s="24"/>
      <c r="AR75" s="40"/>
      <c r="AS75" s="22"/>
      <c r="AT75" s="39"/>
      <c r="AU75" s="24"/>
      <c r="AV75" s="40"/>
      <c r="AW75" s="25"/>
      <c r="AX75" s="41"/>
      <c r="AY75" s="22"/>
      <c r="AZ75" s="39"/>
      <c r="BA75" s="24"/>
      <c r="BB75" s="40"/>
      <c r="BC75" s="22"/>
      <c r="BD75" s="39"/>
      <c r="BE75" s="39"/>
      <c r="BF75" s="39"/>
      <c r="BG75" s="25"/>
      <c r="BH75" s="41"/>
      <c r="BI75" s="25"/>
      <c r="BJ75" s="41"/>
      <c r="BK75" s="42"/>
      <c r="BL75" s="43" t="str">
        <f>D72</f>
        <v>(CONVENIO-COMUN-MUNICIPIO-R23PSE-01-22)-1</v>
      </c>
      <c r="BM75" s="43"/>
      <c r="BN75" s="44"/>
    </row>
    <row r="76" spans="1:66" s="17" customFormat="1" ht="51.6" customHeight="1">
      <c r="A76" s="5"/>
      <c r="B76" s="5"/>
      <c r="C76" s="5"/>
      <c r="D76" s="6"/>
      <c r="E76" s="274" t="s">
        <v>86</v>
      </c>
      <c r="F76" s="275"/>
      <c r="G76" s="4">
        <f>G8+G19+G21+G23+G25+G27+G29+G31+G33+G35+G37+G39+G41+G43+G45+G47+G49+G56+G71+G75</f>
        <v>95841021.859999999</v>
      </c>
      <c r="H76" s="107"/>
      <c r="I76" s="108"/>
      <c r="J76" s="108"/>
      <c r="K76" s="108"/>
      <c r="L76" s="108"/>
      <c r="M76" s="109"/>
      <c r="N76" s="110">
        <f>N8+N19+N21+N23+N25+N27+N29+N31+N33+N35+N37+N39+N41+N43+N45+N47+N49+N56+N71+N75</f>
        <v>34161937.289999999</v>
      </c>
      <c r="O76" s="55"/>
      <c r="P76" s="56"/>
      <c r="Q76" s="22">
        <f>SUM(Q5:Q74)</f>
        <v>1299.07</v>
      </c>
      <c r="R76" s="68">
        <f>SUM(R5:R75)</f>
        <v>1134.8800000000001</v>
      </c>
      <c r="S76" s="16"/>
      <c r="T76" s="23"/>
      <c r="U76" s="118">
        <f t="shared" ref="U76:BJ76" si="1">SUM(U5:U75)</f>
        <v>2522.23</v>
      </c>
      <c r="V76" s="68">
        <f t="shared" si="1"/>
        <v>1998.67</v>
      </c>
      <c r="W76" s="24">
        <f t="shared" si="1"/>
        <v>47</v>
      </c>
      <c r="X76" s="70">
        <f t="shared" si="1"/>
        <v>24</v>
      </c>
      <c r="Y76" s="25">
        <f t="shared" si="1"/>
        <v>8148.44</v>
      </c>
      <c r="Z76" s="69">
        <f t="shared" si="1"/>
        <v>8465.6299999999992</v>
      </c>
      <c r="AA76" s="25">
        <f t="shared" si="1"/>
        <v>5176.46</v>
      </c>
      <c r="AB76" s="69">
        <f t="shared" si="1"/>
        <v>4669.09</v>
      </c>
      <c r="AC76" s="22">
        <f t="shared" si="1"/>
        <v>129</v>
      </c>
      <c r="AD76" s="68">
        <f t="shared" si="1"/>
        <v>129</v>
      </c>
      <c r="AE76" s="22">
        <f t="shared" si="1"/>
        <v>734.3</v>
      </c>
      <c r="AF76" s="68">
        <f t="shared" si="1"/>
        <v>731.31</v>
      </c>
      <c r="AG76" s="22">
        <f t="shared" si="1"/>
        <v>384</v>
      </c>
      <c r="AH76" s="68">
        <f t="shared" si="1"/>
        <v>327.5</v>
      </c>
      <c r="AI76" s="24">
        <f t="shared" si="1"/>
        <v>68</v>
      </c>
      <c r="AJ76" s="70">
        <f t="shared" si="1"/>
        <v>64</v>
      </c>
      <c r="AK76" s="24">
        <f t="shared" si="1"/>
        <v>6</v>
      </c>
      <c r="AL76" s="70">
        <f t="shared" si="1"/>
        <v>4</v>
      </c>
      <c r="AM76" s="22">
        <f t="shared" si="1"/>
        <v>137.6</v>
      </c>
      <c r="AN76" s="68">
        <f t="shared" si="1"/>
        <v>120</v>
      </c>
      <c r="AO76" s="22">
        <f t="shared" si="1"/>
        <v>1662.35</v>
      </c>
      <c r="AP76" s="68">
        <f t="shared" si="1"/>
        <v>1626.1</v>
      </c>
      <c r="AQ76" s="24">
        <f t="shared" si="1"/>
        <v>111</v>
      </c>
      <c r="AR76" s="70">
        <f t="shared" si="1"/>
        <v>115</v>
      </c>
      <c r="AS76" s="22">
        <f t="shared" si="1"/>
        <v>24.1</v>
      </c>
      <c r="AT76" s="68">
        <f t="shared" si="1"/>
        <v>24.1</v>
      </c>
      <c r="AU76" s="24">
        <f t="shared" si="1"/>
        <v>1</v>
      </c>
      <c r="AV76" s="70">
        <f t="shared" si="1"/>
        <v>1</v>
      </c>
      <c r="AW76" s="25">
        <f t="shared" si="1"/>
        <v>6080.78</v>
      </c>
      <c r="AX76" s="69">
        <f t="shared" si="1"/>
        <v>6892.11</v>
      </c>
      <c r="AY76" s="22">
        <f t="shared" si="1"/>
        <v>50000</v>
      </c>
      <c r="AZ76" s="68">
        <f t="shared" si="1"/>
        <v>49999.49</v>
      </c>
      <c r="BA76" s="24">
        <f t="shared" si="1"/>
        <v>210</v>
      </c>
      <c r="BB76" s="70">
        <f t="shared" si="1"/>
        <v>95</v>
      </c>
      <c r="BC76" s="22">
        <f t="shared" si="1"/>
        <v>104.45</v>
      </c>
      <c r="BD76" s="68">
        <f t="shared" si="1"/>
        <v>102.06</v>
      </c>
      <c r="BE76" s="22">
        <f t="shared" si="1"/>
        <v>13408.28</v>
      </c>
      <c r="BF76" s="68">
        <f t="shared" si="1"/>
        <v>12042.66</v>
      </c>
      <c r="BG76" s="25">
        <f t="shared" si="1"/>
        <v>375800.17</v>
      </c>
      <c r="BH76" s="69">
        <f t="shared" si="1"/>
        <v>301325</v>
      </c>
      <c r="BI76" s="25">
        <f t="shared" si="1"/>
        <v>158296</v>
      </c>
      <c r="BJ76" s="69">
        <f t="shared" si="1"/>
        <v>168880</v>
      </c>
      <c r="BL76" s="274" t="s">
        <v>87</v>
      </c>
      <c r="BM76" s="274"/>
      <c r="BN76" s="275"/>
    </row>
  </sheetData>
  <mergeCells count="680">
    <mergeCell ref="G72:G74"/>
    <mergeCell ref="H72:H74"/>
    <mergeCell ref="N72:N74"/>
    <mergeCell ref="P72:P74"/>
    <mergeCell ref="O72:O74"/>
    <mergeCell ref="A72:A74"/>
    <mergeCell ref="D72:D74"/>
    <mergeCell ref="F72:F74"/>
    <mergeCell ref="I72:I74"/>
    <mergeCell ref="J72:J74"/>
    <mergeCell ref="K72:K74"/>
    <mergeCell ref="G50:G51"/>
    <mergeCell ref="F50:F55"/>
    <mergeCell ref="E50:E51"/>
    <mergeCell ref="D50:D55"/>
    <mergeCell ref="A50:A55"/>
    <mergeCell ref="H64:H65"/>
    <mergeCell ref="G64:G65"/>
    <mergeCell ref="F64:F65"/>
    <mergeCell ref="E64:E65"/>
    <mergeCell ref="D64:D65"/>
    <mergeCell ref="A64:A65"/>
    <mergeCell ref="A57:A59"/>
    <mergeCell ref="D57:D59"/>
    <mergeCell ref="E57:E59"/>
    <mergeCell ref="F57:F59"/>
    <mergeCell ref="G57:G59"/>
    <mergeCell ref="E76:F76"/>
    <mergeCell ref="BL76:BN76"/>
    <mergeCell ref="BG69:BG70"/>
    <mergeCell ref="BH69:BH70"/>
    <mergeCell ref="BI69:BI70"/>
    <mergeCell ref="BJ69:BJ70"/>
    <mergeCell ref="BK69:BK70"/>
    <mergeCell ref="BA69:BA70"/>
    <mergeCell ref="BB69:BB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L72:L74"/>
    <mergeCell ref="M72:M74"/>
    <mergeCell ref="AO69:AO70"/>
    <mergeCell ref="AP69:AP70"/>
    <mergeCell ref="AQ69:AQ70"/>
    <mergeCell ref="AR69:AR70"/>
    <mergeCell ref="AS69:AS70"/>
    <mergeCell ref="AT69:AT70"/>
    <mergeCell ref="AI69:AI70"/>
    <mergeCell ref="AJ69:AJ70"/>
    <mergeCell ref="AK69:AK70"/>
    <mergeCell ref="AL69:AL70"/>
    <mergeCell ref="AM69:AM70"/>
    <mergeCell ref="AN69:AN70"/>
    <mergeCell ref="AC69:AC70"/>
    <mergeCell ref="AD69:AD70"/>
    <mergeCell ref="AE69:AE70"/>
    <mergeCell ref="AF69:AF70"/>
    <mergeCell ref="AG69:AG70"/>
    <mergeCell ref="AH69:AH70"/>
    <mergeCell ref="W69:W70"/>
    <mergeCell ref="X69:X70"/>
    <mergeCell ref="Y69:Y70"/>
    <mergeCell ref="Z69:Z70"/>
    <mergeCell ref="AA69:AA70"/>
    <mergeCell ref="AB69:AB70"/>
    <mergeCell ref="U69:U70"/>
    <mergeCell ref="V69:V70"/>
    <mergeCell ref="H69:H70"/>
    <mergeCell ref="M69:M70"/>
    <mergeCell ref="N69:N70"/>
    <mergeCell ref="O69:O70"/>
    <mergeCell ref="P69:P70"/>
    <mergeCell ref="I57:I70"/>
    <mergeCell ref="M57:M59"/>
    <mergeCell ref="N57:N59"/>
    <mergeCell ref="O57:O59"/>
    <mergeCell ref="P57:P59"/>
    <mergeCell ref="N60:N62"/>
    <mergeCell ref="O60:O62"/>
    <mergeCell ref="P60:P62"/>
    <mergeCell ref="H57:H59"/>
    <mergeCell ref="N64:N65"/>
    <mergeCell ref="O64:O65"/>
    <mergeCell ref="P64:P65"/>
    <mergeCell ref="Q64:Q65"/>
    <mergeCell ref="R64:R65"/>
    <mergeCell ref="Q60:Q62"/>
    <mergeCell ref="R60:R62"/>
    <mergeCell ref="S60:S62"/>
    <mergeCell ref="BK66:BK68"/>
    <mergeCell ref="A69:A70"/>
    <mergeCell ref="D69:D70"/>
    <mergeCell ref="E69:E70"/>
    <mergeCell ref="F69:F70"/>
    <mergeCell ref="G69:G70"/>
    <mergeCell ref="BE66:BE68"/>
    <mergeCell ref="BF66:BF68"/>
    <mergeCell ref="BG66:BG68"/>
    <mergeCell ref="BH66:BH68"/>
    <mergeCell ref="BI66:BI68"/>
    <mergeCell ref="BJ66:BJ68"/>
    <mergeCell ref="AY66:AY68"/>
    <mergeCell ref="AZ66:AZ68"/>
    <mergeCell ref="BA66:BA68"/>
    <mergeCell ref="BB66:BB68"/>
    <mergeCell ref="BC66:BC68"/>
    <mergeCell ref="BD66:BD68"/>
    <mergeCell ref="AS66:AS68"/>
    <mergeCell ref="AT66:AT68"/>
    <mergeCell ref="Q69:Q70"/>
    <mergeCell ref="R69:R70"/>
    <mergeCell ref="S69:S70"/>
    <mergeCell ref="T69:T70"/>
    <mergeCell ref="AU66:AU68"/>
    <mergeCell ref="AV66:AV68"/>
    <mergeCell ref="AW66:AW68"/>
    <mergeCell ref="AX66:AX68"/>
    <mergeCell ref="AM66:AM68"/>
    <mergeCell ref="AN66:AN68"/>
    <mergeCell ref="AO66:AO68"/>
    <mergeCell ref="AP66:AP68"/>
    <mergeCell ref="AQ66:AQ68"/>
    <mergeCell ref="AR66:AR68"/>
    <mergeCell ref="AJ66:AJ68"/>
    <mergeCell ref="AK66:AK68"/>
    <mergeCell ref="AL66:AL68"/>
    <mergeCell ref="AA66:AA68"/>
    <mergeCell ref="AB66:AB68"/>
    <mergeCell ref="AC66:AC68"/>
    <mergeCell ref="AD66:AD68"/>
    <mergeCell ref="AE66:AE68"/>
    <mergeCell ref="AF66:AF68"/>
    <mergeCell ref="BJ64:BJ65"/>
    <mergeCell ref="BK64:BK65"/>
    <mergeCell ref="BC64:BC65"/>
    <mergeCell ref="BD64:BD65"/>
    <mergeCell ref="BE64:BE65"/>
    <mergeCell ref="BF64:BF65"/>
    <mergeCell ref="BG64:BG65"/>
    <mergeCell ref="BH64:BH65"/>
    <mergeCell ref="AW64:AW65"/>
    <mergeCell ref="AX64:AX65"/>
    <mergeCell ref="AY64:AY65"/>
    <mergeCell ref="AZ64:AZ65"/>
    <mergeCell ref="BA64:BA65"/>
    <mergeCell ref="BB64:BB65"/>
    <mergeCell ref="A66:A68"/>
    <mergeCell ref="D66:D68"/>
    <mergeCell ref="E66:E68"/>
    <mergeCell ref="F66:F68"/>
    <mergeCell ref="G66:G68"/>
    <mergeCell ref="H66:H68"/>
    <mergeCell ref="M66:M68"/>
    <mergeCell ref="N66:N68"/>
    <mergeCell ref="BI64:BI65"/>
    <mergeCell ref="U66:U68"/>
    <mergeCell ref="V66:V68"/>
    <mergeCell ref="W66:W68"/>
    <mergeCell ref="X66:X68"/>
    <mergeCell ref="Y66:Y68"/>
    <mergeCell ref="Z66:Z68"/>
    <mergeCell ref="O66:O68"/>
    <mergeCell ref="P66:P68"/>
    <mergeCell ref="Q66:Q68"/>
    <mergeCell ref="R66:R68"/>
    <mergeCell ref="S66:S68"/>
    <mergeCell ref="T66:T68"/>
    <mergeCell ref="AG66:AG68"/>
    <mergeCell ref="AH66:AH68"/>
    <mergeCell ref="AI66:AI68"/>
    <mergeCell ref="AQ64:AQ65"/>
    <mergeCell ref="AR64:AR65"/>
    <mergeCell ref="AS64:AS65"/>
    <mergeCell ref="AT64:AT65"/>
    <mergeCell ref="AU64:AU65"/>
    <mergeCell ref="AV64:AV65"/>
    <mergeCell ref="AN64:AN65"/>
    <mergeCell ref="AO64:AO65"/>
    <mergeCell ref="AP64:AP65"/>
    <mergeCell ref="AE64:AE65"/>
    <mergeCell ref="AF64:AF65"/>
    <mergeCell ref="AG64:AG65"/>
    <mergeCell ref="AH64:AH65"/>
    <mergeCell ref="AI64:AI65"/>
    <mergeCell ref="AJ64:AJ65"/>
    <mergeCell ref="BK60:BK62"/>
    <mergeCell ref="BA60:BA62"/>
    <mergeCell ref="BB60:BB62"/>
    <mergeCell ref="BC60:BC62"/>
    <mergeCell ref="BD60:BD62"/>
    <mergeCell ref="BE60:BE62"/>
    <mergeCell ref="BF60:BF62"/>
    <mergeCell ref="AU60:AU62"/>
    <mergeCell ref="AV60:AV62"/>
    <mergeCell ref="AW60:AW62"/>
    <mergeCell ref="BG60:BG62"/>
    <mergeCell ref="BH60:BH62"/>
    <mergeCell ref="BI60:BI62"/>
    <mergeCell ref="BJ60:BJ62"/>
    <mergeCell ref="AK64:AK65"/>
    <mergeCell ref="AL64:AL65"/>
    <mergeCell ref="AM64:AM65"/>
    <mergeCell ref="AX60:AX62"/>
    <mergeCell ref="Y64:Y65"/>
    <mergeCell ref="Z64:Z65"/>
    <mergeCell ref="AA64:AA65"/>
    <mergeCell ref="AB64:AB65"/>
    <mergeCell ref="AC64:AC65"/>
    <mergeCell ref="AD64:AD65"/>
    <mergeCell ref="S64:S65"/>
    <mergeCell ref="T64:T65"/>
    <mergeCell ref="U64:U65"/>
    <mergeCell ref="V64:V65"/>
    <mergeCell ref="W64:W65"/>
    <mergeCell ref="X64:X65"/>
    <mergeCell ref="BH57:BH59"/>
    <mergeCell ref="BI57:BI59"/>
    <mergeCell ref="BJ57:BJ59"/>
    <mergeCell ref="AJ57:AJ59"/>
    <mergeCell ref="AK57:AK59"/>
    <mergeCell ref="AY60:AY62"/>
    <mergeCell ref="AZ60:AZ62"/>
    <mergeCell ref="AO60:AO62"/>
    <mergeCell ref="AP60:AP62"/>
    <mergeCell ref="AQ60:AQ62"/>
    <mergeCell ref="AR60:AR62"/>
    <mergeCell ref="AS60:AS62"/>
    <mergeCell ref="AT60:AT62"/>
    <mergeCell ref="AJ60:AJ62"/>
    <mergeCell ref="AK60:AK62"/>
    <mergeCell ref="AL60:AL62"/>
    <mergeCell ref="AM60:AM62"/>
    <mergeCell ref="AN60:AN62"/>
    <mergeCell ref="BK57:BK59"/>
    <mergeCell ref="BA57:BA59"/>
    <mergeCell ref="BB57:BB59"/>
    <mergeCell ref="BC57:BC59"/>
    <mergeCell ref="BD57:BD59"/>
    <mergeCell ref="BE57:BE59"/>
    <mergeCell ref="BF57:BF59"/>
    <mergeCell ref="AT57:AT59"/>
    <mergeCell ref="A60:A62"/>
    <mergeCell ref="D60:D62"/>
    <mergeCell ref="E60:E62"/>
    <mergeCell ref="F60:F62"/>
    <mergeCell ref="G60:G62"/>
    <mergeCell ref="H60:H62"/>
    <mergeCell ref="M60:M62"/>
    <mergeCell ref="BG57:BG59"/>
    <mergeCell ref="AU57:AU59"/>
    <mergeCell ref="AV57:AV59"/>
    <mergeCell ref="W60:W62"/>
    <mergeCell ref="X60:X62"/>
    <mergeCell ref="Y60:Y62"/>
    <mergeCell ref="Z60:Z62"/>
    <mergeCell ref="AA60:AA62"/>
    <mergeCell ref="AB60:AB62"/>
    <mergeCell ref="T60:T62"/>
    <mergeCell ref="U60:U62"/>
    <mergeCell ref="V60:V62"/>
    <mergeCell ref="AI60:AI62"/>
    <mergeCell ref="Q57:Q59"/>
    <mergeCell ref="R57:R59"/>
    <mergeCell ref="S57:S59"/>
    <mergeCell ref="T57:T59"/>
    <mergeCell ref="U57:U59"/>
    <mergeCell ref="V57:V59"/>
    <mergeCell ref="AI57:AI59"/>
    <mergeCell ref="AC57:AC59"/>
    <mergeCell ref="AD57:AD59"/>
    <mergeCell ref="AE57:AE59"/>
    <mergeCell ref="AF57:AF59"/>
    <mergeCell ref="AG57:AG59"/>
    <mergeCell ref="AH57:AH59"/>
    <mergeCell ref="AC60:AC62"/>
    <mergeCell ref="AD60:AD62"/>
    <mergeCell ref="AE60:AE62"/>
    <mergeCell ref="AF60:AF62"/>
    <mergeCell ref="AG60:AG62"/>
    <mergeCell ref="AH60:AH62"/>
    <mergeCell ref="AX53:AX54"/>
    <mergeCell ref="AY53:AY54"/>
    <mergeCell ref="AZ53:AZ54"/>
    <mergeCell ref="BA53:BA54"/>
    <mergeCell ref="BB53:BB54"/>
    <mergeCell ref="BC53:BC54"/>
    <mergeCell ref="W57:W59"/>
    <mergeCell ref="X57:X59"/>
    <mergeCell ref="Y57:Y59"/>
    <mergeCell ref="Z57:Z59"/>
    <mergeCell ref="AA57:AA59"/>
    <mergeCell ref="AB57:AB59"/>
    <mergeCell ref="AL57:AL59"/>
    <mergeCell ref="AM57:AM59"/>
    <mergeCell ref="AN57:AN59"/>
    <mergeCell ref="AW57:AW59"/>
    <mergeCell ref="AX57:AX59"/>
    <mergeCell ref="AY57:AY59"/>
    <mergeCell ref="AZ57:AZ59"/>
    <mergeCell ref="AO57:AO59"/>
    <mergeCell ref="AP57:AP59"/>
    <mergeCell ref="AQ57:AQ59"/>
    <mergeCell ref="AR57:AR59"/>
    <mergeCell ref="AS57:AS59"/>
    <mergeCell ref="AR53:AR54"/>
    <mergeCell ref="AS53:AS54"/>
    <mergeCell ref="AT53:AT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F53:AF54"/>
    <mergeCell ref="AG53:AG54"/>
    <mergeCell ref="AH53:AH54"/>
    <mergeCell ref="AI53:AI54"/>
    <mergeCell ref="AJ53:AJ54"/>
    <mergeCell ref="AK53:AK54"/>
    <mergeCell ref="Z53:Z54"/>
    <mergeCell ref="AA53:AA54"/>
    <mergeCell ref="AB53:AB54"/>
    <mergeCell ref="AC53:AC54"/>
    <mergeCell ref="AD53:AD54"/>
    <mergeCell ref="AE53:AE54"/>
    <mergeCell ref="T53:T54"/>
    <mergeCell ref="U53:U54"/>
    <mergeCell ref="V53:V54"/>
    <mergeCell ref="W53:W54"/>
    <mergeCell ref="X53:X54"/>
    <mergeCell ref="Y53:Y54"/>
    <mergeCell ref="E53:E54"/>
    <mergeCell ref="G53:G54"/>
    <mergeCell ref="H53:H54"/>
    <mergeCell ref="N53:N54"/>
    <mergeCell ref="P53:P54"/>
    <mergeCell ref="Q53:Q54"/>
    <mergeCell ref="O50:O55"/>
    <mergeCell ref="P50:P51"/>
    <mergeCell ref="Q50:Q51"/>
    <mergeCell ref="R50:R51"/>
    <mergeCell ref="S50:S51"/>
    <mergeCell ref="R53:R54"/>
    <mergeCell ref="S53:S54"/>
    <mergeCell ref="I50:I55"/>
    <mergeCell ref="J50:J55"/>
    <mergeCell ref="K50:K55"/>
    <mergeCell ref="L50:L55"/>
    <mergeCell ref="H50:H51"/>
    <mergeCell ref="BJ50:BJ51"/>
    <mergeCell ref="BK50:BK51"/>
    <mergeCell ref="BJ53:BJ54"/>
    <mergeCell ref="BK53:BK54"/>
    <mergeCell ref="BD50:BD51"/>
    <mergeCell ref="BE50:BE51"/>
    <mergeCell ref="BF50:BF51"/>
    <mergeCell ref="BG50:BG51"/>
    <mergeCell ref="BH50:BH51"/>
    <mergeCell ref="BI50:BI51"/>
    <mergeCell ref="BD53:BD54"/>
    <mergeCell ref="BE53:BE54"/>
    <mergeCell ref="BF53:BF54"/>
    <mergeCell ref="BG53:BG54"/>
    <mergeCell ref="BH53:BH54"/>
    <mergeCell ref="BI53:BI54"/>
    <mergeCell ref="AX50:AX51"/>
    <mergeCell ref="AY50:AY51"/>
    <mergeCell ref="AZ50:AZ51"/>
    <mergeCell ref="BA50:BA51"/>
    <mergeCell ref="BB50:BB51"/>
    <mergeCell ref="BC50:BC51"/>
    <mergeCell ref="AR50:AR51"/>
    <mergeCell ref="AS50:AS51"/>
    <mergeCell ref="AT50:AT51"/>
    <mergeCell ref="AU50:AU51"/>
    <mergeCell ref="AV50:AV51"/>
    <mergeCell ref="AW50:AW51"/>
    <mergeCell ref="Y50:Y51"/>
    <mergeCell ref="AL50:AL51"/>
    <mergeCell ref="AM50:AM51"/>
    <mergeCell ref="AN50:AN51"/>
    <mergeCell ref="AO50:AO51"/>
    <mergeCell ref="AP50:AP51"/>
    <mergeCell ref="AQ50:AQ51"/>
    <mergeCell ref="AF50:AF51"/>
    <mergeCell ref="AG50:AG51"/>
    <mergeCell ref="AH50:AH51"/>
    <mergeCell ref="AI50:AI51"/>
    <mergeCell ref="AJ50:AJ51"/>
    <mergeCell ref="AK50:AK51"/>
    <mergeCell ref="BL37:BN37"/>
    <mergeCell ref="BL39:BN39"/>
    <mergeCell ref="BL29:BN29"/>
    <mergeCell ref="BL31:BN31"/>
    <mergeCell ref="BL33:BN33"/>
    <mergeCell ref="M50:M55"/>
    <mergeCell ref="N50:N51"/>
    <mergeCell ref="M64:M65"/>
    <mergeCell ref="BL47:BN47"/>
    <mergeCell ref="BL49:BN49"/>
    <mergeCell ref="BL41:BN41"/>
    <mergeCell ref="BL43:BN43"/>
    <mergeCell ref="BL45:BN45"/>
    <mergeCell ref="Z50:Z51"/>
    <mergeCell ref="AA50:AA51"/>
    <mergeCell ref="AB50:AB51"/>
    <mergeCell ref="AC50:AC51"/>
    <mergeCell ref="AD50:AD51"/>
    <mergeCell ref="AE50:AE51"/>
    <mergeCell ref="T50:T51"/>
    <mergeCell ref="U50:U51"/>
    <mergeCell ref="V50:V51"/>
    <mergeCell ref="W50:W51"/>
    <mergeCell ref="X50:X51"/>
    <mergeCell ref="BL23:BN23"/>
    <mergeCell ref="BI13:BI15"/>
    <mergeCell ref="BJ13:BJ15"/>
    <mergeCell ref="BK13:BK15"/>
    <mergeCell ref="BL19:BN19"/>
    <mergeCell ref="BL21:BN21"/>
    <mergeCell ref="BL27:BN27"/>
    <mergeCell ref="BL25:BN25"/>
    <mergeCell ref="BL35:BN35"/>
    <mergeCell ref="BC13:BC15"/>
    <mergeCell ref="BD13:BD15"/>
    <mergeCell ref="BE13:BE15"/>
    <mergeCell ref="BF13:BF15"/>
    <mergeCell ref="BG13:BG15"/>
    <mergeCell ref="BH13:BH15"/>
    <mergeCell ref="AW13:AW15"/>
    <mergeCell ref="AX13:AX15"/>
    <mergeCell ref="AY13:AY15"/>
    <mergeCell ref="AZ13:AZ15"/>
    <mergeCell ref="BA13:BA15"/>
    <mergeCell ref="BB13:BB15"/>
    <mergeCell ref="AQ13:AQ15"/>
    <mergeCell ref="AR13:AR15"/>
    <mergeCell ref="AS13:AS15"/>
    <mergeCell ref="AT13:AT15"/>
    <mergeCell ref="AU13:AU15"/>
    <mergeCell ref="AV13:AV15"/>
    <mergeCell ref="AK13:AK15"/>
    <mergeCell ref="AL13:AL15"/>
    <mergeCell ref="AM13:AM15"/>
    <mergeCell ref="AN13:AN15"/>
    <mergeCell ref="AO13:AO15"/>
    <mergeCell ref="AP13:AP15"/>
    <mergeCell ref="AE13:AE15"/>
    <mergeCell ref="AF13:AF15"/>
    <mergeCell ref="AG13:AG15"/>
    <mergeCell ref="AH13:AH15"/>
    <mergeCell ref="AI13:AI15"/>
    <mergeCell ref="AJ13:AJ15"/>
    <mergeCell ref="Y13:Y15"/>
    <mergeCell ref="Z13:Z15"/>
    <mergeCell ref="AA13:AA15"/>
    <mergeCell ref="AB13:AB15"/>
    <mergeCell ref="AC13:AC15"/>
    <mergeCell ref="AD13:AD15"/>
    <mergeCell ref="S13:S15"/>
    <mergeCell ref="T13:T15"/>
    <mergeCell ref="U13:U15"/>
    <mergeCell ref="V13:V15"/>
    <mergeCell ref="W13:W15"/>
    <mergeCell ref="X13:X15"/>
    <mergeCell ref="BK10:BK12"/>
    <mergeCell ref="B13:B15"/>
    <mergeCell ref="C13:C15"/>
    <mergeCell ref="E13:E15"/>
    <mergeCell ref="G13:G15"/>
    <mergeCell ref="H13:H15"/>
    <mergeCell ref="N13:N15"/>
    <mergeCell ref="P13:P15"/>
    <mergeCell ref="Q13:Q15"/>
    <mergeCell ref="R13:R15"/>
    <mergeCell ref="BE10:BE12"/>
    <mergeCell ref="BF10:BF12"/>
    <mergeCell ref="BG10:BG12"/>
    <mergeCell ref="BH10:BH12"/>
    <mergeCell ref="BI10:BI12"/>
    <mergeCell ref="BJ10:BJ12"/>
    <mergeCell ref="AY10:AY12"/>
    <mergeCell ref="AZ10:AZ12"/>
    <mergeCell ref="BA10:BA12"/>
    <mergeCell ref="BB10:BB12"/>
    <mergeCell ref="BC10:BC12"/>
    <mergeCell ref="BD10:BD12"/>
    <mergeCell ref="AS10:AS12"/>
    <mergeCell ref="AT10:AT12"/>
    <mergeCell ref="AU10:AU12"/>
    <mergeCell ref="AV10:AV12"/>
    <mergeCell ref="AW10:AW12"/>
    <mergeCell ref="AX10:AX12"/>
    <mergeCell ref="AO10:AO12"/>
    <mergeCell ref="AP10:AP12"/>
    <mergeCell ref="AQ10:AQ12"/>
    <mergeCell ref="AR10:AR12"/>
    <mergeCell ref="AG10:AG12"/>
    <mergeCell ref="AH10:AH12"/>
    <mergeCell ref="AI10:AI12"/>
    <mergeCell ref="AJ10:AJ12"/>
    <mergeCell ref="AK10:AK12"/>
    <mergeCell ref="AL10:AL12"/>
    <mergeCell ref="AF10:AF12"/>
    <mergeCell ref="U10:U12"/>
    <mergeCell ref="V10:V12"/>
    <mergeCell ref="W10:W12"/>
    <mergeCell ref="X10:X12"/>
    <mergeCell ref="Y10:Y12"/>
    <mergeCell ref="Z10:Z12"/>
    <mergeCell ref="AM10:AM12"/>
    <mergeCell ref="AN10:AN12"/>
    <mergeCell ref="BN5:BN7"/>
    <mergeCell ref="BL8:BN8"/>
    <mergeCell ref="A9:A18"/>
    <mergeCell ref="D9:D18"/>
    <mergeCell ref="F9:F18"/>
    <mergeCell ref="I9:I18"/>
    <mergeCell ref="J9:J18"/>
    <mergeCell ref="K9:K18"/>
    <mergeCell ref="L9:L18"/>
    <mergeCell ref="M9:M18"/>
    <mergeCell ref="H10:H12"/>
    <mergeCell ref="G10:G12"/>
    <mergeCell ref="N10:N12"/>
    <mergeCell ref="P10:P12"/>
    <mergeCell ref="Q10:Q12"/>
    <mergeCell ref="R10:R12"/>
    <mergeCell ref="S10:S12"/>
    <mergeCell ref="T10:T12"/>
    <mergeCell ref="O9:O18"/>
    <mergeCell ref="AA10:AA12"/>
    <mergeCell ref="AB10:AB12"/>
    <mergeCell ref="AC10:AC12"/>
    <mergeCell ref="AD10:AD12"/>
    <mergeCell ref="AE10:AE12"/>
    <mergeCell ref="BH5:BH7"/>
    <mergeCell ref="BI5:BI7"/>
    <mergeCell ref="BJ5:BJ7"/>
    <mergeCell ref="BK5:BK7"/>
    <mergeCell ref="BL5:BL7"/>
    <mergeCell ref="BM5:BM7"/>
    <mergeCell ref="BB5:BB7"/>
    <mergeCell ref="BC5:BC7"/>
    <mergeCell ref="BD5:BD7"/>
    <mergeCell ref="BE5:BE7"/>
    <mergeCell ref="BF5:BF7"/>
    <mergeCell ref="BG5:BG7"/>
    <mergeCell ref="AV5:AV7"/>
    <mergeCell ref="AW5:AW7"/>
    <mergeCell ref="AX5:AX7"/>
    <mergeCell ref="AY5:AY7"/>
    <mergeCell ref="AZ5:AZ7"/>
    <mergeCell ref="BA5:BA7"/>
    <mergeCell ref="AP5:AP7"/>
    <mergeCell ref="AQ5:AQ7"/>
    <mergeCell ref="AR5:AR7"/>
    <mergeCell ref="AS5:AS7"/>
    <mergeCell ref="AT5:AT7"/>
    <mergeCell ref="AU5:AU7"/>
    <mergeCell ref="AJ5:AJ7"/>
    <mergeCell ref="AK5:AK7"/>
    <mergeCell ref="AL5:AL7"/>
    <mergeCell ref="AM5:AM7"/>
    <mergeCell ref="AN5:AN7"/>
    <mergeCell ref="AO5:AO7"/>
    <mergeCell ref="AD5:AD7"/>
    <mergeCell ref="AE5:AE7"/>
    <mergeCell ref="AF5:AF7"/>
    <mergeCell ref="AG5:AG7"/>
    <mergeCell ref="AH5:AH7"/>
    <mergeCell ref="AI5:AI7"/>
    <mergeCell ref="X5:X7"/>
    <mergeCell ref="Y5:Y7"/>
    <mergeCell ref="Z5:Z7"/>
    <mergeCell ref="AA5:AA7"/>
    <mergeCell ref="AB5:AB7"/>
    <mergeCell ref="AC5:AC7"/>
    <mergeCell ref="R5:R7"/>
    <mergeCell ref="S5:S7"/>
    <mergeCell ref="T5:T7"/>
    <mergeCell ref="U5:U7"/>
    <mergeCell ref="V5:V7"/>
    <mergeCell ref="W5:W7"/>
    <mergeCell ref="M5:M7"/>
    <mergeCell ref="N5:N7"/>
    <mergeCell ref="O5:O7"/>
    <mergeCell ref="P5:P7"/>
    <mergeCell ref="Q5:Q7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  <mergeCell ref="E10:E12"/>
    <mergeCell ref="C10:C12"/>
    <mergeCell ref="B10:B12"/>
    <mergeCell ref="B3:B4"/>
    <mergeCell ref="C3:C4"/>
    <mergeCell ref="K3:K4"/>
    <mergeCell ref="L3:L4"/>
    <mergeCell ref="BL2:BL4"/>
    <mergeCell ref="BM2:BN3"/>
    <mergeCell ref="BC2:BC4"/>
    <mergeCell ref="BD2:BD4"/>
    <mergeCell ref="BE2:BE4"/>
    <mergeCell ref="BF2:BF4"/>
    <mergeCell ref="K2:L2"/>
    <mergeCell ref="M2:M4"/>
    <mergeCell ref="N2:N4"/>
    <mergeCell ref="Q2:R3"/>
    <mergeCell ref="S2:T3"/>
    <mergeCell ref="Y2:Z3"/>
    <mergeCell ref="AA2:AB3"/>
    <mergeCell ref="BG2:BH3"/>
    <mergeCell ref="BI2:BJ3"/>
    <mergeCell ref="AW2:AW4"/>
    <mergeCell ref="AX2:AX4"/>
    <mergeCell ref="AY2:AY4"/>
    <mergeCell ref="AZ2:AZ4"/>
    <mergeCell ref="BA2:BA4"/>
    <mergeCell ref="AS2:AS4"/>
    <mergeCell ref="AT2:AT4"/>
    <mergeCell ref="AU2:AU4"/>
    <mergeCell ref="AV2:AV4"/>
    <mergeCell ref="P1:P4"/>
    <mergeCell ref="Q1:T1"/>
    <mergeCell ref="U1:AB1"/>
    <mergeCell ref="AE1:AL1"/>
    <mergeCell ref="AM1:AR1"/>
    <mergeCell ref="AS1:AT1"/>
    <mergeCell ref="U2:V3"/>
    <mergeCell ref="W2:X3"/>
    <mergeCell ref="AC2:AD3"/>
    <mergeCell ref="AE2:AF3"/>
    <mergeCell ref="AG2:AH3"/>
    <mergeCell ref="AI2:AJ3"/>
    <mergeCell ref="AK2:AL3"/>
    <mergeCell ref="AM2:AN3"/>
    <mergeCell ref="A1:A4"/>
    <mergeCell ref="B1:C2"/>
    <mergeCell ref="D1:J1"/>
    <mergeCell ref="K1:N1"/>
    <mergeCell ref="O1:O4"/>
    <mergeCell ref="BG1:BJ1"/>
    <mergeCell ref="BK1:BK4"/>
    <mergeCell ref="BL1:BN1"/>
    <mergeCell ref="D2:D4"/>
    <mergeCell ref="E2:E4"/>
    <mergeCell ref="F2:F4"/>
    <mergeCell ref="G2:G4"/>
    <mergeCell ref="H2:H4"/>
    <mergeCell ref="I2:I4"/>
    <mergeCell ref="J2:J4"/>
    <mergeCell ref="AU1:AV1"/>
    <mergeCell ref="AW1:AX1"/>
    <mergeCell ref="AY1:AZ1"/>
    <mergeCell ref="BA1:BB1"/>
    <mergeCell ref="BC1:BD1"/>
    <mergeCell ref="BE1:BF1"/>
    <mergeCell ref="BB2:BB4"/>
    <mergeCell ref="AO2:AP3"/>
    <mergeCell ref="AQ2:AR3"/>
  </mergeCells>
  <printOptions horizontalCentered="1"/>
  <pageMargins left="0.19685039370078741" right="0.19685039370078741" top="0.78740157480314965" bottom="0.19685039370078741" header="0.31496062992125984" footer="0.31496062992125984"/>
  <pageSetup paperSize="3" scale="16" orientation="landscape" horizontalDpi="4294967295" verticalDpi="4294967293" r:id="rId1"/>
  <headerFooter>
    <oddFooter>&amp;C&amp;"Swis721 Cn BT,Roman"&amp;9&amp;P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AVANCE ENERO DICIEMBRE 2023</vt:lpstr>
      <vt:lpstr>'AVANCE ENERO DICIEMBRE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</dc:creator>
  <cp:lastModifiedBy>Anna Karenina Velarde</cp:lastModifiedBy>
  <cp:lastPrinted>2024-01-11T17:07:24Z</cp:lastPrinted>
  <dcterms:created xsi:type="dcterms:W3CDTF">2012-02-14T16:40:35Z</dcterms:created>
  <dcterms:modified xsi:type="dcterms:W3CDTF">2024-02-13T02:55:45Z</dcterms:modified>
</cp:coreProperties>
</file>