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024\14 de mayo\"/>
    </mc:Choice>
  </mc:AlternateContent>
  <xr:revisionPtr revIDLastSave="0" documentId="13_ncr:1_{2BA608F1-7F3B-4E8C-B1A5-02D817FDD3CA}" xr6:coauthVersionLast="47" xr6:coauthVersionMax="47" xr10:uidLastSave="{00000000-0000-0000-0000-000000000000}"/>
  <bookViews>
    <workbookView xWindow="-120" yWindow="-120" windowWidth="20730" windowHeight="11160" xr2:uid="{9F39EE48-3EE0-46B6-BDC4-F9365FE6703B}"/>
  </bookViews>
  <sheets>
    <sheet name="20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5" l="1"/>
  <c r="F25" i="5" l="1"/>
  <c r="H25" i="5"/>
  <c r="I25" i="5"/>
  <c r="H21" i="5"/>
  <c r="H22" i="5"/>
  <c r="H23" i="5"/>
  <c r="H24" i="5"/>
  <c r="I13" i="5"/>
  <c r="H13" i="5"/>
  <c r="F13" i="5"/>
  <c r="C25" i="5"/>
  <c r="C13" i="5"/>
  <c r="H26" i="5"/>
  <c r="B51" i="5" l="1"/>
  <c r="I31" i="5"/>
  <c r="I32" i="5"/>
  <c r="I33" i="5"/>
  <c r="I34" i="5"/>
  <c r="I30" i="5"/>
  <c r="I3" i="5"/>
  <c r="I4" i="5"/>
  <c r="I5" i="5"/>
  <c r="I6" i="5"/>
  <c r="I7" i="5"/>
  <c r="I8" i="5"/>
  <c r="I9" i="5"/>
  <c r="I10" i="5"/>
  <c r="I11" i="5"/>
  <c r="I12" i="5"/>
  <c r="I14" i="5"/>
  <c r="I15" i="5"/>
  <c r="I16" i="5"/>
  <c r="I17" i="5"/>
  <c r="I18" i="5"/>
  <c r="I19" i="5"/>
  <c r="I21" i="5"/>
  <c r="I22" i="5"/>
  <c r="I23" i="5"/>
  <c r="I24" i="5"/>
  <c r="I26" i="5"/>
  <c r="I28" i="5"/>
  <c r="I29" i="5"/>
  <c r="F26" i="5"/>
  <c r="C26" i="5"/>
  <c r="I2" i="5"/>
  <c r="H34" i="5"/>
  <c r="F34" i="5"/>
  <c r="C34" i="5"/>
  <c r="F33" i="5"/>
  <c r="C33" i="5"/>
  <c r="H32" i="5"/>
  <c r="F32" i="5"/>
  <c r="C32" i="5"/>
  <c r="H31" i="5"/>
  <c r="F31" i="5"/>
  <c r="C31" i="5"/>
  <c r="H30" i="5"/>
  <c r="F30" i="5"/>
  <c r="C30" i="5"/>
  <c r="H29" i="5"/>
  <c r="F29" i="5"/>
  <c r="C29" i="5"/>
  <c r="H28" i="5"/>
  <c r="F28" i="5"/>
  <c r="C28" i="5"/>
  <c r="F27" i="5"/>
  <c r="C27" i="5"/>
  <c r="F24" i="5"/>
  <c r="C24" i="5"/>
  <c r="F23" i="5"/>
  <c r="C23" i="5"/>
  <c r="F22" i="5"/>
  <c r="C22" i="5"/>
  <c r="F21" i="5"/>
  <c r="C21" i="5"/>
  <c r="F20" i="5"/>
  <c r="C20" i="5"/>
  <c r="H19" i="5"/>
  <c r="F19" i="5"/>
  <c r="C19" i="5"/>
  <c r="H18" i="5"/>
  <c r="F18" i="5"/>
  <c r="C18" i="5"/>
  <c r="H17" i="5"/>
  <c r="F17" i="5"/>
  <c r="C17" i="5"/>
  <c r="H16" i="5"/>
  <c r="F16" i="5"/>
  <c r="C16" i="5"/>
  <c r="H15" i="5"/>
  <c r="F15" i="5"/>
  <c r="C15" i="5"/>
  <c r="H14" i="5"/>
  <c r="F14" i="5"/>
  <c r="C14" i="5"/>
  <c r="H12" i="5"/>
  <c r="F12" i="5"/>
  <c r="C12" i="5"/>
  <c r="H11" i="5"/>
  <c r="F11" i="5"/>
  <c r="C11" i="5"/>
  <c r="H10" i="5"/>
  <c r="F10" i="5"/>
  <c r="C10" i="5"/>
  <c r="H9" i="5"/>
  <c r="F9" i="5"/>
  <c r="C9" i="5"/>
  <c r="H8" i="5"/>
  <c r="F8" i="5"/>
  <c r="C8" i="5"/>
  <c r="H7" i="5"/>
  <c r="F7" i="5"/>
  <c r="C7" i="5"/>
  <c r="H6" i="5"/>
  <c r="F6" i="5"/>
  <c r="C6" i="5"/>
  <c r="H5" i="5"/>
  <c r="F5" i="5"/>
  <c r="C5" i="5"/>
  <c r="H4" i="5"/>
  <c r="F4" i="5"/>
  <c r="C4" i="5"/>
  <c r="H3" i="5"/>
  <c r="F3" i="5"/>
  <c r="C3" i="5"/>
  <c r="H2" i="5"/>
  <c r="F2" i="5"/>
  <c r="C2" i="5"/>
</calcChain>
</file>

<file path=xl/sharedStrings.xml><?xml version="1.0" encoding="utf-8"?>
<sst xmlns="http://schemas.openxmlformats.org/spreadsheetml/2006/main" count="57" uniqueCount="49">
  <si>
    <t>SERVICIOS PERSONALES</t>
  </si>
  <si>
    <t>MATERIALES Y SUMINISTROS</t>
  </si>
  <si>
    <t>SERVICIOS GENERALES</t>
  </si>
  <si>
    <t>TRANSFERENCIAS, ASIGNACIONES, SUBSIDIOS Y OTRAS AYUDA</t>
  </si>
  <si>
    <t>BIENES MUEBLES, INMUEBLES E INTANGIBLES</t>
  </si>
  <si>
    <t>INVERSIÓN PÚBLICA</t>
  </si>
  <si>
    <t>DEUDA PÚBLICA</t>
  </si>
  <si>
    <t xml:space="preserve">Concepto </t>
  </si>
  <si>
    <t xml:space="preserve">Total </t>
  </si>
  <si>
    <t>Presupuesto aprobado</t>
  </si>
  <si>
    <t xml:space="preserve">Aumentos / Disminución </t>
  </si>
  <si>
    <t xml:space="preserve">Presupuesto Modificado </t>
  </si>
  <si>
    <t xml:space="preserve">   Remuneraciones al personal de carácter permanente</t>
  </si>
  <si>
    <t xml:space="preserve">   Remuneraciones adicionales y especiales</t>
  </si>
  <si>
    <t xml:space="preserve">   Combustibles y lubricantes</t>
  </si>
  <si>
    <t xml:space="preserve">   Materiales y artículos de construcción y reparación</t>
  </si>
  <si>
    <t xml:space="preserve">   Productos químicos, farmaceuticos y de laboratorios</t>
  </si>
  <si>
    <t xml:space="preserve">   Servicios de arrendamiento</t>
  </si>
  <si>
    <t xml:space="preserve">   Servicios profesionales, cientificos y tecnicos</t>
  </si>
  <si>
    <t xml:space="preserve">   Servicios de comunicación</t>
  </si>
  <si>
    <t xml:space="preserve">   Pensiones y jubilaciones</t>
  </si>
  <si>
    <t xml:space="preserve">   Transferencias al resto del sector público</t>
  </si>
  <si>
    <t xml:space="preserve">   Obra publica del dominio público</t>
  </si>
  <si>
    <t xml:space="preserve">   Adeudos de ejercicios fiscales anteriores (ADEFAS)</t>
  </si>
  <si>
    <t xml:space="preserve">   Intereses de la deuda pública</t>
  </si>
  <si>
    <t xml:space="preserve">   Servicios de instalación, reparación, mantenimiento y conservación</t>
  </si>
  <si>
    <t>Devengado</t>
  </si>
  <si>
    <t xml:space="preserve">   Herramientas, refacciones y accesorios menores </t>
  </si>
  <si>
    <t xml:space="preserve">  Materiales de administración, emisión de documentos y art. De oficina</t>
  </si>
  <si>
    <t xml:space="preserve">   Servicios oficiales</t>
  </si>
  <si>
    <t xml:space="preserve">   Ayudas sociales</t>
  </si>
  <si>
    <t xml:space="preserve">   Transferencias internas y asignaciones al sector público</t>
  </si>
  <si>
    <t xml:space="preserve">   Mobiliario y equipo de administración </t>
  </si>
  <si>
    <t xml:space="preserve">   Armonización de la deuda pública</t>
  </si>
  <si>
    <t>%</t>
  </si>
  <si>
    <t>Cuenta</t>
  </si>
  <si>
    <t>% Devengado</t>
  </si>
  <si>
    <t xml:space="preserve">%  del Presup. </t>
  </si>
  <si>
    <t>Subejercicio</t>
  </si>
  <si>
    <t xml:space="preserve">   Maquinaria, otros equipos y herramientas</t>
  </si>
  <si>
    <t xml:space="preserve">   Activos intangibles</t>
  </si>
  <si>
    <t>Presupuesto de Egresos 2024</t>
  </si>
  <si>
    <t xml:space="preserve">   Servicios Básicos </t>
  </si>
  <si>
    <t xml:space="preserve">   Vehículos y equipo de transporte</t>
  </si>
  <si>
    <t>Presupuesto Modificado 2024</t>
  </si>
  <si>
    <t>Presupuesto</t>
  </si>
  <si>
    <t xml:space="preserve">Monto </t>
  </si>
  <si>
    <t xml:space="preserve">Presupuesto Devengado </t>
  </si>
  <si>
    <t xml:space="preserve">Presupuesto Por Ejercer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</si>
</sst>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0" xfId="0" applyNumberFormat="1" applyFont="1"/>
    <xf numFmtId="10" fontId="2" fillId="0" borderId="0" xfId="1" applyNumberFormat="1" applyFont="1"/>
    <xf numFmtId="10" fontId="0" fillId="0" borderId="0" xfId="1" applyNumberFormat="1" applyFont="1"/>
    <xf numFmtId="10" fontId="1" fillId="0" borderId="0" xfId="1" applyNumberFormat="1" applyFont="1"/>
    <xf numFmtId="10" fontId="0" fillId="0" borderId="1" xfId="1" applyNumberFormat="1" applyFont="1" applyBorder="1"/>
    <xf numFmtId="0" fontId="2" fillId="2" borderId="0" xfId="0" applyFont="1" applyFill="1"/>
    <xf numFmtId="4" fontId="2" fillId="2" borderId="0" xfId="0" applyNumberFormat="1" applyFont="1" applyFill="1"/>
    <xf numFmtId="10" fontId="2" fillId="2" borderId="0" xfId="1" applyNumberFormat="1" applyFont="1" applyFill="1"/>
    <xf numFmtId="10" fontId="3" fillId="0" borderId="0" xfId="1" applyNumberFormat="1" applyFont="1"/>
    <xf numFmtId="10" fontId="4" fillId="2" borderId="0" xfId="1" applyNumberFormat="1" applyFont="1" applyFill="1"/>
    <xf numFmtId="10" fontId="4" fillId="0" borderId="0" xfId="1" applyNumberFormat="1" applyFont="1"/>
    <xf numFmtId="4" fontId="0" fillId="0" borderId="2" xfId="0" applyNumberFormat="1" applyBorder="1"/>
    <xf numFmtId="10" fontId="1" fillId="0" borderId="2" xfId="1" applyNumberFormat="1" applyFont="1" applyBorder="1"/>
    <xf numFmtId="10" fontId="0" fillId="0" borderId="2" xfId="1" applyNumberFormat="1" applyFont="1" applyBorder="1"/>
    <xf numFmtId="10" fontId="3" fillId="0" borderId="2" xfId="1" applyNumberFormat="1" applyFont="1" applyBorder="1"/>
    <xf numFmtId="10" fontId="1" fillId="0" borderId="1" xfId="1" applyNumberFormat="1" applyFont="1" applyFill="1" applyBorder="1"/>
    <xf numFmtId="10" fontId="1" fillId="0" borderId="0" xfId="1" applyNumberFormat="1" applyFont="1" applyFill="1"/>
    <xf numFmtId="0" fontId="0" fillId="0" borderId="1" xfId="0" applyBorder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10" fontId="2" fillId="0" borderId="0" xfId="1" applyNumberFormat="1" applyFont="1" applyBorder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10" fontId="5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Presupuesto de Egresos 2024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'2024'!$B$43</c:f>
              <c:strCache>
                <c:ptCount val="1"/>
                <c:pt idx="0">
                  <c:v>%  del Presup.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D4C-4476-8E2F-D59ABF5FB0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D4C-4476-8E2F-D59ABF5FB0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D4C-4476-8E2F-D59ABF5FB0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D4C-4476-8E2F-D59ABF5FB0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D4C-4476-8E2F-D59ABF5FB0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D4C-4476-8E2F-D59ABF5FB0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D4C-4476-8E2F-D59ABF5FB0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'2024'!$A$44:$A$50</c:f>
              <c:strCache>
                <c:ptCount val="7"/>
                <c:pt idx="0">
                  <c:v>BIENES MUEBLES, INMUEBLES E INTANGIBLES</c:v>
                </c:pt>
                <c:pt idx="1">
                  <c:v>DEUDA PÚBLICA</c:v>
                </c:pt>
                <c:pt idx="2">
                  <c:v>MATERIALES Y SUMINISTROS</c:v>
                </c:pt>
                <c:pt idx="3">
                  <c:v>INVERSIÓN PÚBLICA</c:v>
                </c:pt>
                <c:pt idx="4">
                  <c:v>SERVICIOS GENERALES</c:v>
                </c:pt>
                <c:pt idx="5">
                  <c:v>TRANSFERENCIAS, ASIGNACIONES, SUBSIDIOS Y OTRAS AYUDA</c:v>
                </c:pt>
                <c:pt idx="6">
                  <c:v>SERVICIOS PERSONALES</c:v>
                </c:pt>
              </c:strCache>
            </c:strRef>
          </c:cat>
          <c:val>
            <c:numRef>
              <c:f>'2024'!$B$44:$B$50</c:f>
              <c:numCache>
                <c:formatCode>0.00%</c:formatCode>
                <c:ptCount val="7"/>
                <c:pt idx="0">
                  <c:v>2.8317424440551736E-3</c:v>
                </c:pt>
                <c:pt idx="1">
                  <c:v>8.16200227215437E-3</c:v>
                </c:pt>
                <c:pt idx="2">
                  <c:v>0.11454154278890769</c:v>
                </c:pt>
                <c:pt idx="3">
                  <c:v>0.11611646808464453</c:v>
                </c:pt>
                <c:pt idx="4">
                  <c:v>0.19994616616629304</c:v>
                </c:pt>
                <c:pt idx="5">
                  <c:v>0.25292227172897952</c:v>
                </c:pt>
                <c:pt idx="6">
                  <c:v>0.30547980651496576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4C-4476-8E2F-D59ABF5FB05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'2024'!$B$74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049-4CF7-A2D9-C6AAE76BE2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049-4CF7-A2D9-C6AAE76BE22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'2024'!$A$75:$A$76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'2024'!$B$75:$B$76</c:f>
              <c:numCache>
                <c:formatCode>#,##0.00</c:formatCode>
                <c:ptCount val="2"/>
                <c:pt idx="0">
                  <c:v>504038679.16000003</c:v>
                </c:pt>
                <c:pt idx="1">
                  <c:v>1533717364.6899998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E-4556-97CE-E3F47774A52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431426</xdr:colOff>
      <xdr:row>42</xdr:row>
      <xdr:rowOff>40341</xdr:rowOff>
    </xdr:from>
    <xdr:to>
      <xdr:col>10</xdr:col>
      <xdr:colOff>448234</xdr:colOff>
      <xdr:row>62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179EA5-F7D1-4F1C-A4F1-44111A752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68</xdr:row>
      <xdr:rowOff>0</xdr:rowOff>
    </xdr:from>
    <xdr:to>
      <xdr:col>8</xdr:col>
      <xdr:colOff>1495425</xdr:colOff>
      <xdr:row>87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CDCA97-47AF-824D-43D1-EBD41D4BC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B2DF-1294-4CEF-B45F-400B149B2C8C}">
  <dimension ref="A1:I82"/>
  <sheetViews>
    <sheetView tabSelected="1" zoomScale="130" zoomScaleNormal="130" workbookViewId="0">
      <selection activeCell="A9" sqref="A9"/>
    </sheetView>
  </sheetViews>
  <sheetFormatPr baseColWidth="10" defaultRowHeight="15" x14ac:dyDescent="0.25"/>
  <cols>
    <col min="1" max="1" width="64.140625" customWidth="1"/>
    <col min="2" max="2" width="18.85546875" customWidth="1"/>
    <col min="3" max="3" width="8.140625" style="7" customWidth="1"/>
    <col min="4" max="5" width="17.140625" customWidth="1"/>
    <col min="6" max="6" width="8.140625" style="7" customWidth="1"/>
    <col min="7" max="7" width="17.140625" customWidth="1"/>
    <col min="8" max="8" width="11" style="13" customWidth="1"/>
    <col min="9" max="9" width="22.7109375" customWidth="1"/>
  </cols>
  <sheetData>
    <row r="1" spans="1:9" ht="30" x14ac:dyDescent="0.25">
      <c r="A1" s="3" t="s">
        <v>7</v>
      </c>
      <c r="B1" s="26" t="s">
        <v>9</v>
      </c>
      <c r="C1" s="27" t="s">
        <v>34</v>
      </c>
      <c r="D1" s="26" t="s">
        <v>10</v>
      </c>
      <c r="E1" s="26" t="s">
        <v>11</v>
      </c>
      <c r="F1" s="27" t="s">
        <v>34</v>
      </c>
      <c r="G1" s="26" t="s">
        <v>26</v>
      </c>
      <c r="H1" s="28" t="s">
        <v>36</v>
      </c>
      <c r="I1" s="26" t="s">
        <v>38</v>
      </c>
    </row>
    <row r="2" spans="1:9" s="10" customFormat="1" x14ac:dyDescent="0.25">
      <c r="A2" s="10" t="s">
        <v>0</v>
      </c>
      <c r="B2" s="11">
        <v>622493722</v>
      </c>
      <c r="C2" s="12">
        <f t="shared" ref="C2:C30" si="0">B2/$B$34</f>
        <v>0.30994826610029558</v>
      </c>
      <c r="D2" s="11">
        <v>-400</v>
      </c>
      <c r="E2" s="11">
        <v>622493322</v>
      </c>
      <c r="F2" s="12">
        <f t="shared" ref="F2:F30" si="1">E2/$E$34</f>
        <v>0.30547980651496576</v>
      </c>
      <c r="G2" s="11">
        <v>154806467.25999999</v>
      </c>
      <c r="H2" s="14">
        <f>(G2*100/E2)/100</f>
        <v>0.24868775581820618</v>
      </c>
      <c r="I2" s="11">
        <f>E2-G2</f>
        <v>467686854.74000001</v>
      </c>
    </row>
    <row r="3" spans="1:9" x14ac:dyDescent="0.25">
      <c r="A3" t="s">
        <v>12</v>
      </c>
      <c r="B3" s="1">
        <v>420534680</v>
      </c>
      <c r="C3" s="7">
        <f t="shared" si="0"/>
        <v>0.20939005534427327</v>
      </c>
      <c r="D3" s="1">
        <v>6619659</v>
      </c>
      <c r="E3" s="1">
        <v>427154339</v>
      </c>
      <c r="F3" s="7">
        <f t="shared" si="1"/>
        <v>0.20961995931218694</v>
      </c>
      <c r="G3" s="1">
        <v>106266777.86</v>
      </c>
      <c r="H3" s="13">
        <f t="shared" ref="H3:H29" si="2">(G3*100/E3)/100</f>
        <v>0.24877841135543283</v>
      </c>
      <c r="I3" s="1">
        <f t="shared" ref="I3:I29" si="3">E3-G3</f>
        <v>320887561.13999999</v>
      </c>
    </row>
    <row r="4" spans="1:9" x14ac:dyDescent="0.25">
      <c r="A4" t="s">
        <v>13</v>
      </c>
      <c r="B4" s="1">
        <v>77800000</v>
      </c>
      <c r="C4" s="7">
        <f t="shared" si="0"/>
        <v>3.8737700076922219E-2</v>
      </c>
      <c r="D4" s="1">
        <v>6583332.8099999996</v>
      </c>
      <c r="E4" s="1">
        <v>82376732.810000002</v>
      </c>
      <c r="F4" s="7">
        <f t="shared" si="1"/>
        <v>4.0425218248580391E-2</v>
      </c>
      <c r="G4" s="1">
        <v>22115985.969999999</v>
      </c>
      <c r="H4" s="13">
        <f t="shared" si="2"/>
        <v>0.26847369658384002</v>
      </c>
      <c r="I4" s="1">
        <f t="shared" si="3"/>
        <v>60260746.840000004</v>
      </c>
    </row>
    <row r="5" spans="1:9" s="10" customFormat="1" x14ac:dyDescent="0.25">
      <c r="A5" s="10" t="s">
        <v>1</v>
      </c>
      <c r="B5" s="11">
        <v>222859549</v>
      </c>
      <c r="C5" s="12">
        <f t="shared" si="0"/>
        <v>0.11096486334755978</v>
      </c>
      <c r="D5" s="11">
        <v>10548172.09</v>
      </c>
      <c r="E5" s="11">
        <v>233407721.09</v>
      </c>
      <c r="F5" s="12">
        <f t="shared" si="1"/>
        <v>0.11454154278890769</v>
      </c>
      <c r="G5" s="11">
        <v>77915121.420000002</v>
      </c>
      <c r="H5" s="14">
        <f t="shared" si="2"/>
        <v>0.33381552699345624</v>
      </c>
      <c r="I5" s="11">
        <f t="shared" si="3"/>
        <v>155492599.67000002</v>
      </c>
    </row>
    <row r="6" spans="1:9" x14ac:dyDescent="0.25">
      <c r="A6" t="s">
        <v>28</v>
      </c>
      <c r="B6" s="1">
        <v>6045349</v>
      </c>
      <c r="C6" s="7">
        <f t="shared" si="0"/>
        <v>3.0100631930889674E-3</v>
      </c>
      <c r="D6" s="1">
        <v>1669857.72</v>
      </c>
      <c r="E6" s="1">
        <v>7715206.7199999997</v>
      </c>
      <c r="F6" s="7">
        <f t="shared" si="1"/>
        <v>3.7861287386606909E-3</v>
      </c>
      <c r="G6" s="1">
        <v>2575092.54</v>
      </c>
      <c r="H6" s="13">
        <f t="shared" si="2"/>
        <v>0.33376844373134312</v>
      </c>
      <c r="I6" s="1">
        <f t="shared" si="3"/>
        <v>5140114.18</v>
      </c>
    </row>
    <row r="7" spans="1:9" x14ac:dyDescent="0.25">
      <c r="A7" t="s">
        <v>15</v>
      </c>
      <c r="B7" s="1">
        <v>5279100</v>
      </c>
      <c r="C7" s="7">
        <f t="shared" si="0"/>
        <v>2.6285371783557852E-3</v>
      </c>
      <c r="D7" s="1">
        <v>1043234.97</v>
      </c>
      <c r="E7" s="1">
        <v>6322334.9699999997</v>
      </c>
      <c r="F7" s="7">
        <f t="shared" si="1"/>
        <v>3.1025965983911418E-3</v>
      </c>
      <c r="G7" s="1">
        <v>1947955.87</v>
      </c>
      <c r="H7" s="13">
        <f t="shared" si="2"/>
        <v>0.30810703312039162</v>
      </c>
      <c r="I7" s="1">
        <f t="shared" si="3"/>
        <v>4374379.0999999996</v>
      </c>
    </row>
    <row r="8" spans="1:9" x14ac:dyDescent="0.25">
      <c r="A8" t="s">
        <v>16</v>
      </c>
      <c r="B8" s="1">
        <v>7318600</v>
      </c>
      <c r="C8" s="7">
        <f t="shared" si="0"/>
        <v>3.6440325421974672E-3</v>
      </c>
      <c r="D8" s="1">
        <v>2558945.54</v>
      </c>
      <c r="E8" s="1">
        <v>9877545.5399999991</v>
      </c>
      <c r="F8" s="7">
        <f t="shared" si="1"/>
        <v>4.8472659766171152E-3</v>
      </c>
      <c r="G8" s="1">
        <v>6967738.8300000001</v>
      </c>
      <c r="H8" s="29">
        <f t="shared" si="2"/>
        <v>0.70541196715150756</v>
      </c>
      <c r="I8" s="1">
        <f t="shared" si="3"/>
        <v>2909806.709999999</v>
      </c>
    </row>
    <row r="9" spans="1:9" x14ac:dyDescent="0.25">
      <c r="A9" t="s">
        <v>14</v>
      </c>
      <c r="B9" s="1">
        <v>196000000</v>
      </c>
      <c r="C9" s="7">
        <f t="shared" si="0"/>
        <v>9.7591121016410723E-2</v>
      </c>
      <c r="D9" s="1">
        <v>232713.89</v>
      </c>
      <c r="E9" s="1">
        <v>196232713.88999999</v>
      </c>
      <c r="F9" s="7">
        <f t="shared" si="1"/>
        <v>9.6298433015195986E-2</v>
      </c>
      <c r="G9" s="1">
        <v>61555466.490000002</v>
      </c>
      <c r="H9" s="13">
        <f t="shared" si="2"/>
        <v>0.31368605809786371</v>
      </c>
      <c r="I9" s="1">
        <f t="shared" si="3"/>
        <v>134677247.39999998</v>
      </c>
    </row>
    <row r="10" spans="1:9" x14ac:dyDescent="0.25">
      <c r="A10" t="s">
        <v>27</v>
      </c>
      <c r="B10" s="1">
        <v>3986000</v>
      </c>
      <c r="C10" s="7">
        <f t="shared" si="0"/>
        <v>1.9846847365888429E-3</v>
      </c>
      <c r="D10" s="1">
        <v>3959719.85</v>
      </c>
      <c r="E10" s="1">
        <v>7945719.8499999996</v>
      </c>
      <c r="F10" s="7">
        <f t="shared" si="1"/>
        <v>3.8992498017514834E-3</v>
      </c>
      <c r="G10" s="1">
        <v>4052513.08</v>
      </c>
      <c r="H10" s="29">
        <f t="shared" si="2"/>
        <v>0.5100246618939126</v>
      </c>
      <c r="I10" s="1">
        <f t="shared" si="3"/>
        <v>3893206.7699999996</v>
      </c>
    </row>
    <row r="11" spans="1:9" s="10" customFormat="1" x14ac:dyDescent="0.25">
      <c r="A11" s="10" t="s">
        <v>2</v>
      </c>
      <c r="B11" s="11">
        <v>379251072</v>
      </c>
      <c r="C11" s="12">
        <f t="shared" si="0"/>
        <v>0.18883437379160969</v>
      </c>
      <c r="D11" s="11">
        <v>28190436.550000001</v>
      </c>
      <c r="E11" s="11">
        <v>407441508.55000001</v>
      </c>
      <c r="F11" s="12">
        <f t="shared" si="1"/>
        <v>0.19994616616629304</v>
      </c>
      <c r="G11" s="11">
        <v>107313370.63</v>
      </c>
      <c r="H11" s="14">
        <f t="shared" si="2"/>
        <v>0.26338350015418427</v>
      </c>
      <c r="I11" s="11">
        <f t="shared" si="3"/>
        <v>300128137.92000002</v>
      </c>
    </row>
    <row r="12" spans="1:9" x14ac:dyDescent="0.25">
      <c r="A12" t="s">
        <v>17</v>
      </c>
      <c r="B12" s="1">
        <v>61561523</v>
      </c>
      <c r="C12" s="7">
        <f t="shared" si="0"/>
        <v>3.0652336944120166E-2</v>
      </c>
      <c r="D12" s="1">
        <v>4500083.1500000004</v>
      </c>
      <c r="E12" s="1">
        <v>66061606.149999999</v>
      </c>
      <c r="F12" s="7">
        <f t="shared" si="1"/>
        <v>3.2418800253040898E-2</v>
      </c>
      <c r="G12" s="1">
        <v>25303471.52</v>
      </c>
      <c r="H12" s="29">
        <f t="shared" si="2"/>
        <v>0.38302840325355908</v>
      </c>
      <c r="I12" s="1">
        <f t="shared" si="3"/>
        <v>40758134.629999995</v>
      </c>
    </row>
    <row r="13" spans="1:9" x14ac:dyDescent="0.25">
      <c r="A13" t="s">
        <v>42</v>
      </c>
      <c r="B13" s="1">
        <v>63340800</v>
      </c>
      <c r="C13" s="7">
        <f t="shared" si="0"/>
        <v>3.1538263663654434E-2</v>
      </c>
      <c r="D13" s="1">
        <v>266153.07</v>
      </c>
      <c r="E13" s="1">
        <v>63606953.07</v>
      </c>
      <c r="F13" s="7">
        <f t="shared" si="1"/>
        <v>3.1214213920242033E-2</v>
      </c>
      <c r="G13" s="1">
        <v>14957161.689999999</v>
      </c>
      <c r="H13" s="13">
        <f t="shared" si="2"/>
        <v>0.2351497905195917</v>
      </c>
      <c r="I13" s="1">
        <f t="shared" si="3"/>
        <v>48649791.380000003</v>
      </c>
    </row>
    <row r="14" spans="1:9" x14ac:dyDescent="0.25">
      <c r="A14" t="s">
        <v>18</v>
      </c>
      <c r="B14" s="1">
        <v>21416598</v>
      </c>
      <c r="C14" s="7">
        <f t="shared" si="0"/>
        <v>1.0663621465192959E-2</v>
      </c>
      <c r="D14" s="1">
        <v>7925268.5199999996</v>
      </c>
      <c r="E14" s="1">
        <v>29341866.52</v>
      </c>
      <c r="F14" s="7">
        <f t="shared" si="1"/>
        <v>1.439910660972127E-2</v>
      </c>
      <c r="G14" s="1">
        <v>8991544.9100000001</v>
      </c>
      <c r="H14" s="13">
        <f t="shared" si="2"/>
        <v>0.30644079523268175</v>
      </c>
      <c r="I14" s="1">
        <f t="shared" si="3"/>
        <v>20350321.609999999</v>
      </c>
    </row>
    <row r="15" spans="1:9" x14ac:dyDescent="0.25">
      <c r="A15" t="s">
        <v>25</v>
      </c>
      <c r="B15" s="1">
        <v>179418098</v>
      </c>
      <c r="C15" s="7">
        <f t="shared" si="0"/>
        <v>8.9334761808429794E-2</v>
      </c>
      <c r="D15" s="1">
        <v>8684149.1300000008</v>
      </c>
      <c r="E15" s="1">
        <v>188102247.13</v>
      </c>
      <c r="F15" s="7">
        <f t="shared" si="1"/>
        <v>9.2308521276478317E-2</v>
      </c>
      <c r="G15" s="1">
        <v>40130491.149999999</v>
      </c>
      <c r="H15" s="13">
        <f t="shared" si="2"/>
        <v>0.21334402837976346</v>
      </c>
      <c r="I15" s="1">
        <f t="shared" si="3"/>
        <v>147971755.97999999</v>
      </c>
    </row>
    <row r="16" spans="1:9" x14ac:dyDescent="0.25">
      <c r="A16" t="s">
        <v>19</v>
      </c>
      <c r="B16" s="1">
        <v>15000000</v>
      </c>
      <c r="C16" s="7">
        <f t="shared" si="0"/>
        <v>7.4687082410518418E-3</v>
      </c>
      <c r="D16" s="1">
        <v>3915477.6</v>
      </c>
      <c r="E16" s="1">
        <v>18915477.600000001</v>
      </c>
      <c r="F16" s="7">
        <f t="shared" si="1"/>
        <v>9.2825034954931909E-3</v>
      </c>
      <c r="G16" s="1">
        <v>3237509.29</v>
      </c>
      <c r="H16" s="13">
        <f t="shared" si="2"/>
        <v>0.17115662413937674</v>
      </c>
      <c r="I16" s="1">
        <f t="shared" si="3"/>
        <v>15677968.310000002</v>
      </c>
    </row>
    <row r="17" spans="1:9" x14ac:dyDescent="0.25">
      <c r="A17" t="s">
        <v>29</v>
      </c>
      <c r="B17" s="1">
        <v>21138216</v>
      </c>
      <c r="C17" s="7">
        <f t="shared" si="0"/>
        <v>1.0525011202688925E-2</v>
      </c>
      <c r="D17" s="1">
        <v>1237303.57</v>
      </c>
      <c r="E17" s="1">
        <v>22375519.57</v>
      </c>
      <c r="F17" s="7">
        <f t="shared" si="1"/>
        <v>1.098047022730218E-2</v>
      </c>
      <c r="G17" s="1">
        <v>6150557.6699999999</v>
      </c>
      <c r="H17" s="13">
        <f t="shared" si="2"/>
        <v>0.27487887603049743</v>
      </c>
      <c r="I17" s="1">
        <f t="shared" si="3"/>
        <v>16224961.9</v>
      </c>
    </row>
    <row r="18" spans="1:9" s="10" customFormat="1" x14ac:dyDescent="0.25">
      <c r="A18" s="10" t="s">
        <v>3</v>
      </c>
      <c r="B18" s="11">
        <v>471705001</v>
      </c>
      <c r="C18" s="12">
        <f t="shared" si="0"/>
        <v>0.23486846855427115</v>
      </c>
      <c r="D18" s="11">
        <v>43688886.840000004</v>
      </c>
      <c r="E18" s="11">
        <v>515393887.83999997</v>
      </c>
      <c r="F18" s="12">
        <f t="shared" si="1"/>
        <v>0.25292227172897952</v>
      </c>
      <c r="G18" s="11">
        <v>151208586.12</v>
      </c>
      <c r="H18" s="14">
        <f t="shared" si="2"/>
        <v>0.2933845155861482</v>
      </c>
      <c r="I18" s="11">
        <f t="shared" si="3"/>
        <v>364185301.71999997</v>
      </c>
    </row>
    <row r="19" spans="1:9" x14ac:dyDescent="0.25">
      <c r="A19" t="s">
        <v>31</v>
      </c>
      <c r="B19" s="1">
        <v>135830001</v>
      </c>
      <c r="C19" s="7">
        <f t="shared" si="0"/>
        <v>6.7631643190051993E-2</v>
      </c>
      <c r="D19" s="1">
        <v>30973873.850000001</v>
      </c>
      <c r="E19" s="1">
        <v>166803874.84999999</v>
      </c>
      <c r="F19" s="7">
        <f t="shared" si="1"/>
        <v>8.1856645869567354E-2</v>
      </c>
      <c r="G19" s="1">
        <v>47568652.159999996</v>
      </c>
      <c r="H19" s="13">
        <f t="shared" si="2"/>
        <v>0.28517714113521986</v>
      </c>
      <c r="I19" s="1">
        <f t="shared" si="3"/>
        <v>119235222.69</v>
      </c>
    </row>
    <row r="20" spans="1:9" x14ac:dyDescent="0.25">
      <c r="A20" t="s">
        <v>21</v>
      </c>
      <c r="B20" s="1">
        <v>0</v>
      </c>
      <c r="C20" s="7">
        <f t="shared" si="0"/>
        <v>0</v>
      </c>
      <c r="D20" s="1">
        <v>0</v>
      </c>
      <c r="E20" s="1">
        <v>0</v>
      </c>
      <c r="F20" s="7">
        <f t="shared" si="1"/>
        <v>0</v>
      </c>
      <c r="G20" s="1">
        <v>0</v>
      </c>
      <c r="H20" s="13">
        <v>0</v>
      </c>
      <c r="I20" s="1">
        <v>0</v>
      </c>
    </row>
    <row r="21" spans="1:9" x14ac:dyDescent="0.25">
      <c r="A21" t="s">
        <v>30</v>
      </c>
      <c r="B21" s="1">
        <v>88875000</v>
      </c>
      <c r="C21" s="7">
        <f t="shared" si="0"/>
        <v>4.4252096328232161E-2</v>
      </c>
      <c r="D21" s="1">
        <v>3492346.5</v>
      </c>
      <c r="E21" s="1">
        <v>92367346.5</v>
      </c>
      <c r="F21" s="7">
        <f t="shared" si="1"/>
        <v>4.5327970822987874E-2</v>
      </c>
      <c r="G21" s="1">
        <v>31060921.73</v>
      </c>
      <c r="H21" s="13">
        <f t="shared" si="2"/>
        <v>0.33627599911620282</v>
      </c>
      <c r="I21" s="1">
        <f t="shared" si="3"/>
        <v>61306424.769999996</v>
      </c>
    </row>
    <row r="22" spans="1:9" x14ac:dyDescent="0.25">
      <c r="A22" t="s">
        <v>20</v>
      </c>
      <c r="B22" s="1">
        <v>245500000</v>
      </c>
      <c r="C22" s="7">
        <f t="shared" si="0"/>
        <v>0.12223785821188181</v>
      </c>
      <c r="D22" s="1">
        <v>9405666.4900000002</v>
      </c>
      <c r="E22" s="1">
        <v>254905666.49000001</v>
      </c>
      <c r="F22" s="7">
        <f t="shared" si="1"/>
        <v>0.12509135588595693</v>
      </c>
      <c r="G22" s="1">
        <v>72288457.769999996</v>
      </c>
      <c r="H22" s="13">
        <f t="shared" si="2"/>
        <v>0.28358905773024817</v>
      </c>
      <c r="I22" s="1">
        <f t="shared" si="3"/>
        <v>182617208.72000003</v>
      </c>
    </row>
    <row r="23" spans="1:9" s="10" customFormat="1" x14ac:dyDescent="0.25">
      <c r="A23" s="10" t="s">
        <v>4</v>
      </c>
      <c r="B23" s="11">
        <v>1719000</v>
      </c>
      <c r="C23" s="12">
        <f t="shared" si="0"/>
        <v>8.5591396442454102E-4</v>
      </c>
      <c r="D23" s="11">
        <v>4051400.28</v>
      </c>
      <c r="E23" s="11">
        <v>5770400.2800000003</v>
      </c>
      <c r="F23" s="12">
        <f t="shared" si="1"/>
        <v>2.8317424440551736E-3</v>
      </c>
      <c r="G23" s="11">
        <v>1802861</v>
      </c>
      <c r="H23" s="14">
        <f t="shared" si="2"/>
        <v>0.31243257183538053</v>
      </c>
      <c r="I23" s="11">
        <f t="shared" si="3"/>
        <v>3967539.2800000003</v>
      </c>
    </row>
    <row r="24" spans="1:9" x14ac:dyDescent="0.25">
      <c r="A24" t="s">
        <v>32</v>
      </c>
      <c r="B24" s="1">
        <v>350000</v>
      </c>
      <c r="C24" s="7">
        <f t="shared" si="0"/>
        <v>1.742698589578763E-4</v>
      </c>
      <c r="D24" s="1">
        <v>2380916.2799999998</v>
      </c>
      <c r="E24" s="1">
        <v>2730916.28</v>
      </c>
      <c r="F24" s="7">
        <f t="shared" si="1"/>
        <v>1.3401585966298444E-3</v>
      </c>
      <c r="G24" s="1">
        <v>57632</v>
      </c>
      <c r="H24" s="13">
        <f t="shared" si="2"/>
        <v>2.1103539651534099E-2</v>
      </c>
      <c r="I24" s="1">
        <f t="shared" si="3"/>
        <v>2673284.2799999998</v>
      </c>
    </row>
    <row r="25" spans="1:9" x14ac:dyDescent="0.25">
      <c r="A25" t="s">
        <v>43</v>
      </c>
      <c r="B25" s="1">
        <v>559000</v>
      </c>
      <c r="C25" s="7">
        <f t="shared" si="0"/>
        <v>2.783338604498653E-4</v>
      </c>
      <c r="D25" s="1">
        <v>0</v>
      </c>
      <c r="E25" s="1">
        <v>559000</v>
      </c>
      <c r="F25" s="7">
        <f t="shared" si="1"/>
        <v>2.7432135543755412E-4</v>
      </c>
      <c r="G25" s="1">
        <v>0</v>
      </c>
      <c r="H25" s="13">
        <f t="shared" si="2"/>
        <v>0</v>
      </c>
      <c r="I25" s="1">
        <f t="shared" si="3"/>
        <v>559000</v>
      </c>
    </row>
    <row r="26" spans="1:9" x14ac:dyDescent="0.25">
      <c r="A26" t="s">
        <v>39</v>
      </c>
      <c r="B26" s="1">
        <v>750000</v>
      </c>
      <c r="C26" s="7">
        <f t="shared" si="0"/>
        <v>3.7343541205259206E-4</v>
      </c>
      <c r="D26" s="1">
        <v>1670484</v>
      </c>
      <c r="E26" s="1">
        <v>2420484</v>
      </c>
      <c r="F26" s="7">
        <f t="shared" si="1"/>
        <v>1.1878183393468924E-3</v>
      </c>
      <c r="G26" s="1">
        <v>1745229</v>
      </c>
      <c r="H26" s="29">
        <f t="shared" si="2"/>
        <v>0.72102480330380203</v>
      </c>
      <c r="I26" s="1">
        <f t="shared" si="3"/>
        <v>675255</v>
      </c>
    </row>
    <row r="27" spans="1:9" x14ac:dyDescent="0.25">
      <c r="A27" t="s">
        <v>40</v>
      </c>
      <c r="B27" s="1">
        <v>0</v>
      </c>
      <c r="C27" s="7">
        <f t="shared" si="0"/>
        <v>0</v>
      </c>
      <c r="D27" s="1">
        <v>0</v>
      </c>
      <c r="E27" s="1">
        <v>0</v>
      </c>
      <c r="F27" s="7">
        <f t="shared" si="1"/>
        <v>0</v>
      </c>
      <c r="G27" s="1">
        <v>0</v>
      </c>
      <c r="H27" s="13">
        <v>0</v>
      </c>
      <c r="I27" s="1">
        <v>0</v>
      </c>
    </row>
    <row r="28" spans="1:9" s="10" customFormat="1" x14ac:dyDescent="0.25">
      <c r="A28" s="10" t="s">
        <v>5</v>
      </c>
      <c r="B28" s="11">
        <v>247397086</v>
      </c>
      <c r="C28" s="12">
        <f t="shared" si="0"/>
        <v>0.12318244366802741</v>
      </c>
      <c r="D28" s="11">
        <v>-10780051.369999999</v>
      </c>
      <c r="E28" s="11">
        <v>236617034.63</v>
      </c>
      <c r="F28" s="12">
        <f t="shared" si="1"/>
        <v>0.11611646808464453</v>
      </c>
      <c r="G28" s="11">
        <v>7962415.0999999996</v>
      </c>
      <c r="H28" s="14">
        <f t="shared" si="2"/>
        <v>3.3651064524795916E-2</v>
      </c>
      <c r="I28" s="11">
        <f t="shared" si="3"/>
        <v>228654619.53</v>
      </c>
    </row>
    <row r="29" spans="1:9" x14ac:dyDescent="0.25">
      <c r="A29" t="s">
        <v>22</v>
      </c>
      <c r="B29" s="1">
        <v>247397086</v>
      </c>
      <c r="C29" s="8">
        <f t="shared" si="0"/>
        <v>0.12318244366802741</v>
      </c>
      <c r="D29" s="1">
        <v>-10780051.369999999</v>
      </c>
      <c r="E29" s="1">
        <v>236617034.63</v>
      </c>
      <c r="F29" s="7">
        <f t="shared" si="1"/>
        <v>0.11611646808464453</v>
      </c>
      <c r="G29" s="1">
        <v>7962415.0999999996</v>
      </c>
      <c r="H29" s="13">
        <f t="shared" si="2"/>
        <v>3.3651064524795916E-2</v>
      </c>
      <c r="I29" s="1">
        <f t="shared" si="3"/>
        <v>228654619.53</v>
      </c>
    </row>
    <row r="30" spans="1:9" s="10" customFormat="1" x14ac:dyDescent="0.25">
      <c r="A30" s="10" t="s">
        <v>6</v>
      </c>
      <c r="B30" s="11">
        <v>62954000</v>
      </c>
      <c r="C30" s="12">
        <f t="shared" si="0"/>
        <v>3.1345670573811844E-2</v>
      </c>
      <c r="D30" s="11">
        <v>-46321830.539999999</v>
      </c>
      <c r="E30" s="11">
        <v>16632169.460000001</v>
      </c>
      <c r="F30" s="12">
        <f t="shared" si="1"/>
        <v>8.16200227215437E-3</v>
      </c>
      <c r="G30" s="11">
        <v>3029857.63</v>
      </c>
      <c r="H30" s="14">
        <f>(G30*100/E30)/100</f>
        <v>0.18216851609687723</v>
      </c>
      <c r="I30" s="11">
        <f>E30-G30</f>
        <v>13602311.830000002</v>
      </c>
    </row>
    <row r="31" spans="1:9" x14ac:dyDescent="0.25">
      <c r="A31" t="s">
        <v>33</v>
      </c>
      <c r="B31" s="1">
        <v>8336000</v>
      </c>
      <c r="C31" s="8">
        <f t="shared" ref="C31:C34" si="4">B31/$B$34</f>
        <v>4.1506101264938769E-3</v>
      </c>
      <c r="D31" s="1">
        <v>0</v>
      </c>
      <c r="E31" s="1">
        <v>8336000</v>
      </c>
      <c r="F31" s="7">
        <f t="shared" ref="F31:F34" si="5">E31/$E$34</f>
        <v>4.0907742735732579E-3</v>
      </c>
      <c r="G31" s="1">
        <v>2006554.38</v>
      </c>
      <c r="H31" s="13">
        <f t="shared" ref="H31:H34" si="6">(G31*100/E31)/100</f>
        <v>0.24070949856046067</v>
      </c>
      <c r="I31" s="1">
        <f t="shared" ref="I31:I34" si="7">E31-G31</f>
        <v>6329445.6200000001</v>
      </c>
    </row>
    <row r="32" spans="1:9" x14ac:dyDescent="0.25">
      <c r="A32" t="s">
        <v>24</v>
      </c>
      <c r="B32" s="1">
        <v>4468000</v>
      </c>
      <c r="C32" s="8">
        <f t="shared" si="4"/>
        <v>2.2246792280679753E-3</v>
      </c>
      <c r="D32" s="1">
        <v>0</v>
      </c>
      <c r="E32" s="1">
        <v>4468000</v>
      </c>
      <c r="F32" s="7">
        <f t="shared" si="5"/>
        <v>2.192607899991041E-3</v>
      </c>
      <c r="G32" s="1">
        <v>1006403.61</v>
      </c>
      <c r="H32" s="13">
        <f t="shared" si="6"/>
        <v>0.22524700313339302</v>
      </c>
      <c r="I32" s="1">
        <f t="shared" si="7"/>
        <v>3461596.39</v>
      </c>
    </row>
    <row r="33" spans="1:9" ht="15.75" thickBot="1" x14ac:dyDescent="0.3">
      <c r="A33" t="s">
        <v>23</v>
      </c>
      <c r="B33" s="16">
        <v>50000000</v>
      </c>
      <c r="C33" s="17">
        <f t="shared" si="4"/>
        <v>2.4895694136839473E-2</v>
      </c>
      <c r="D33" s="16">
        <v>-46321830.539999999</v>
      </c>
      <c r="E33" s="16">
        <v>3678169.46</v>
      </c>
      <c r="F33" s="18">
        <f t="shared" si="5"/>
        <v>1.8050097169878651E-3</v>
      </c>
      <c r="G33" s="16">
        <v>0</v>
      </c>
      <c r="H33" s="19">
        <v>0</v>
      </c>
      <c r="I33" s="16">
        <f t="shared" si="7"/>
        <v>3678169.46</v>
      </c>
    </row>
    <row r="34" spans="1:9" s="2" customFormat="1" ht="15.75" thickTop="1" x14ac:dyDescent="0.25">
      <c r="A34" s="3" t="s">
        <v>8</v>
      </c>
      <c r="B34" s="5">
        <v>2008379430</v>
      </c>
      <c r="C34" s="6">
        <f t="shared" si="4"/>
        <v>1</v>
      </c>
      <c r="D34" s="5">
        <v>29376613.850000001</v>
      </c>
      <c r="E34" s="5">
        <v>2037756043.8499999</v>
      </c>
      <c r="F34" s="6">
        <f t="shared" si="5"/>
        <v>1</v>
      </c>
      <c r="G34" s="5">
        <v>504038679.16000003</v>
      </c>
      <c r="H34" s="15">
        <f t="shared" si="6"/>
        <v>0.24734986343492968</v>
      </c>
      <c r="I34" s="5">
        <f t="shared" si="7"/>
        <v>1533717364.6899998</v>
      </c>
    </row>
    <row r="43" spans="1:9" x14ac:dyDescent="0.25">
      <c r="A43" s="4" t="s">
        <v>35</v>
      </c>
      <c r="B43" s="9" t="s">
        <v>37</v>
      </c>
    </row>
    <row r="44" spans="1:9" x14ac:dyDescent="0.25">
      <c r="A44" s="22" t="s">
        <v>4</v>
      </c>
      <c r="B44" s="20">
        <v>2.8317424440551736E-3</v>
      </c>
    </row>
    <row r="45" spans="1:9" x14ac:dyDescent="0.25">
      <c r="A45" s="22" t="s">
        <v>6</v>
      </c>
      <c r="B45" s="20">
        <v>8.16200227215437E-3</v>
      </c>
    </row>
    <row r="46" spans="1:9" x14ac:dyDescent="0.25">
      <c r="A46" s="22" t="s">
        <v>1</v>
      </c>
      <c r="B46" s="20">
        <v>0.11454154278890769</v>
      </c>
    </row>
    <row r="47" spans="1:9" x14ac:dyDescent="0.25">
      <c r="A47" s="22" t="s">
        <v>5</v>
      </c>
      <c r="B47" s="20">
        <v>0.11611646808464453</v>
      </c>
    </row>
    <row r="48" spans="1:9" x14ac:dyDescent="0.25">
      <c r="A48" s="22" t="s">
        <v>2</v>
      </c>
      <c r="B48" s="20">
        <v>0.19994616616629304</v>
      </c>
    </row>
    <row r="49" spans="1:9" x14ac:dyDescent="0.25">
      <c r="A49" s="22" t="s">
        <v>3</v>
      </c>
      <c r="B49" s="20">
        <v>0.25292227172897952</v>
      </c>
    </row>
    <row r="50" spans="1:9" x14ac:dyDescent="0.25">
      <c r="A50" s="22" t="s">
        <v>0</v>
      </c>
      <c r="B50" s="20">
        <v>0.30547980651496576</v>
      </c>
    </row>
    <row r="51" spans="1:9" s="7" customFormat="1" x14ac:dyDescent="0.25">
      <c r="B51" s="7">
        <f>SUM(B44:B50)</f>
        <v>1</v>
      </c>
      <c r="D51"/>
      <c r="E51"/>
      <c r="G51"/>
      <c r="H51" s="13"/>
      <c r="I51"/>
    </row>
    <row r="52" spans="1:9" s="7" customFormat="1" x14ac:dyDescent="0.25">
      <c r="D52"/>
      <c r="E52"/>
      <c r="G52"/>
      <c r="H52" s="13"/>
      <c r="I52"/>
    </row>
    <row r="53" spans="1:9" s="7" customFormat="1" x14ac:dyDescent="0.25">
      <c r="D53"/>
      <c r="E53"/>
      <c r="G53"/>
      <c r="H53" s="13"/>
      <c r="I53"/>
    </row>
    <row r="54" spans="1:9" s="7" customFormat="1" x14ac:dyDescent="0.25">
      <c r="D54"/>
      <c r="E54"/>
      <c r="G54"/>
      <c r="H54" s="13"/>
      <c r="I54"/>
    </row>
    <row r="55" spans="1:9" s="7" customFormat="1" x14ac:dyDescent="0.25">
      <c r="D55"/>
      <c r="E55"/>
      <c r="G55"/>
      <c r="H55" s="13"/>
      <c r="I55"/>
    </row>
    <row r="56" spans="1:9" s="7" customFormat="1" x14ac:dyDescent="0.25">
      <c r="D56"/>
      <c r="E56"/>
      <c r="G56"/>
      <c r="H56" s="13"/>
      <c r="I56"/>
    </row>
    <row r="57" spans="1:9" s="7" customFormat="1" x14ac:dyDescent="0.25">
      <c r="D57"/>
      <c r="E57"/>
      <c r="G57"/>
      <c r="H57" s="13"/>
      <c r="I57"/>
    </row>
    <row r="67" spans="1:2" x14ac:dyDescent="0.25">
      <c r="A67" t="s">
        <v>41</v>
      </c>
      <c r="B67" s="5">
        <v>2008379430</v>
      </c>
    </row>
    <row r="68" spans="1:2" x14ac:dyDescent="0.25">
      <c r="A68" t="s">
        <v>44</v>
      </c>
      <c r="B68" s="5">
        <v>2037756043.8499999</v>
      </c>
    </row>
    <row r="74" spans="1:2" x14ac:dyDescent="0.25">
      <c r="A74" s="4" t="s">
        <v>45</v>
      </c>
      <c r="B74" s="23" t="s">
        <v>46</v>
      </c>
    </row>
    <row r="75" spans="1:2" x14ac:dyDescent="0.25">
      <c r="A75" s="22" t="s">
        <v>47</v>
      </c>
      <c r="B75" s="24">
        <v>504038679.16000003</v>
      </c>
    </row>
    <row r="76" spans="1:2" x14ac:dyDescent="0.25">
      <c r="A76" s="22" t="s">
        <v>48</v>
      </c>
      <c r="B76" s="24">
        <v>1533717364.6899998</v>
      </c>
    </row>
    <row r="77" spans="1:2" x14ac:dyDescent="0.25">
      <c r="A77" s="22"/>
      <c r="B77" s="25">
        <f>SUM(B75:B76)</f>
        <v>2037756043.8499999</v>
      </c>
    </row>
    <row r="78" spans="1:2" x14ac:dyDescent="0.25">
      <c r="B78" s="21"/>
    </row>
    <row r="79" spans="1:2" x14ac:dyDescent="0.25">
      <c r="B79" s="21"/>
    </row>
    <row r="80" spans="1:2" x14ac:dyDescent="0.25">
      <c r="B80" s="21"/>
    </row>
    <row r="81" spans="2:2" x14ac:dyDescent="0.25">
      <c r="B81" s="21"/>
    </row>
    <row r="82" spans="2:2" x14ac:dyDescent="0.25">
      <c r="B82" s="21"/>
    </row>
  </sheetData>
  <sortState xmlns:xlrd2="http://schemas.microsoft.com/office/spreadsheetml/2017/richdata2" ref="A44:B50">
    <sortCondition ref="B50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2023-02-19T19:18:31Z</dcterms:created>
  <dcterms:modified xsi:type="dcterms:W3CDTF">2024-05-14T16:32:51Z</dcterms:modified>
</cp:coreProperties>
</file>