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024\14 de mayo\"/>
    </mc:Choice>
  </mc:AlternateContent>
  <xr:revisionPtr revIDLastSave="0" documentId="13_ncr:1_{F1070BE0-8659-4D55-A18C-97753DB2747D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3" i="1"/>
  <c r="F15" i="1"/>
  <c r="F5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4" i="1"/>
  <c r="F3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3" i="1"/>
  <c r="J16" i="1"/>
  <c r="I16" i="1"/>
  <c r="I12" i="1"/>
  <c r="I13" i="1"/>
  <c r="I14" i="1"/>
  <c r="I15" i="1"/>
  <c r="I18" i="1"/>
  <c r="I19" i="1"/>
  <c r="I24" i="1"/>
  <c r="J12" i="1"/>
  <c r="I4" i="1"/>
  <c r="I5" i="1"/>
  <c r="I6" i="1"/>
  <c r="I7" i="1"/>
  <c r="I8" i="1"/>
  <c r="I9" i="1"/>
  <c r="I10" i="1"/>
  <c r="I11" i="1"/>
  <c r="I3" i="1"/>
  <c r="J24" i="1"/>
  <c r="J14" i="1"/>
  <c r="J15" i="1"/>
  <c r="J17" i="1"/>
  <c r="J18" i="1"/>
  <c r="J19" i="1"/>
  <c r="J13" i="1"/>
  <c r="J4" i="1"/>
  <c r="J5" i="1"/>
  <c r="J6" i="1"/>
  <c r="J7" i="1"/>
  <c r="J8" i="1"/>
  <c r="J9" i="1"/>
  <c r="J10" i="1"/>
  <c r="J11" i="1"/>
  <c r="J3" i="1"/>
</calcChain>
</file>

<file path=xl/sharedStrings.xml><?xml version="1.0" encoding="utf-8"?>
<sst xmlns="http://schemas.openxmlformats.org/spreadsheetml/2006/main" count="42" uniqueCount="36">
  <si>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</si>
  <si>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</si>
  <si>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</si>
  <si>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</si>
  <si>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</si>
  <si>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</si>
  <si>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</si>
  <si>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</si>
  <si>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</si>
  <si>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</si>
  <si>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</si>
  <si>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</si>
  <si>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>Bienes Muebles, Inmuebles e Intangibles</t>
  </si>
  <si>
    <t xml:space="preserve">Mobiliario y equipo de administración </t>
  </si>
  <si>
    <t>Inversión Pública</t>
  </si>
  <si>
    <t>Deuda Pública</t>
  </si>
  <si>
    <t>Total del Gasto</t>
  </si>
  <si>
    <t>%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</si>
  <si>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</si>
  <si>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</si>
  <si>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</si>
  <si>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</si>
  <si>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de oficina</t>
  </si>
  <si>
    <t>Servicios profesionales, científicos, ténicos y otros servicios</t>
  </si>
  <si>
    <t>Servicios de traslado y viáticos</t>
  </si>
  <si>
    <t>Otros servicios generales</t>
  </si>
  <si>
    <t>Presupuesto aprobado</t>
  </si>
  <si>
    <t xml:space="preserve">Aumentos / Disminución </t>
  </si>
  <si>
    <t xml:space="preserve">Presupuesto Modificado </t>
  </si>
  <si>
    <t>Devengado</t>
  </si>
  <si>
    <t xml:space="preserve">% </t>
  </si>
  <si>
    <t>Monto</t>
  </si>
  <si>
    <t xml:space="preserve">Monto </t>
  </si>
  <si>
    <t xml:space="preserve">Presupuesto Devengado </t>
  </si>
  <si>
    <t xml:space="preserve">Presupuesto Por Ejercer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</si>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</sst>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3" fillId="0" borderId="0" xfId="0" applyNumberFormat="1" applyFont="1"/>
    <xf numFmtId="0" fontId="1" fillId="0" borderId="0" xfId="0" applyFont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 applyFont="1"/>
    <xf numFmtId="2" fontId="2" fillId="0" borderId="0" xfId="0" applyNumberFormat="1" applyFont="1"/>
    <xf numFmtId="2" fontId="5" fillId="0" borderId="0" xfId="0" applyNumberFormat="1" applyFont="1"/>
    <xf numFmtId="4" fontId="5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Hoja1!$C$59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Hoja1!$B$60:$B$61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Hoja1!$C$60:$C$61</c:f>
              <c:numCache>
                <c:formatCode>#,##0.00</c:formatCode>
                <c:ptCount val="2"/>
                <c:pt idx="0">
                  <c:v>1022079.85</c:v>
                </c:pt>
                <c:pt idx="1">
                  <c:v>2977920.15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5-4A51-B62B-5969453F1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IMPLAN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Hoja1!$C$29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Hoja1!$B$30:$B$33</c:f>
              <c:strCache>
                <c:ptCount val="4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Servicios personales</c:v>
                </c:pt>
              </c:strCache>
            </c:strRef>
          </c:cat>
          <c:val>
            <c:numRef>
              <c:f>Hoja1!$C$30:$C$33</c:f>
              <c:numCache>
                <c:formatCode>#,##0.00</c:formatCode>
                <c:ptCount val="4"/>
                <c:pt idx="0">
                  <c:v>30903.68</c:v>
                </c:pt>
                <c:pt idx="1">
                  <c:v>195888.68</c:v>
                </c:pt>
                <c:pt idx="2">
                  <c:v>703060.21000000008</c:v>
                </c:pt>
                <c:pt idx="3">
                  <c:v>3070147.43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7-4371-922B-508B25458E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194164</xdr:colOff>
      <xdr:row>51</xdr:row>
      <xdr:rowOff>185371</xdr:rowOff>
    </xdr:from>
    <xdr:to>
      <xdr:col>7</xdr:col>
      <xdr:colOff>1227260</xdr:colOff>
      <xdr:row>66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C1E133-1B82-08BA-38F2-94E12B368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245451</xdr:colOff>
      <xdr:row>25</xdr:row>
      <xdr:rowOff>82794</xdr:rowOff>
    </xdr:from>
    <xdr:to>
      <xdr:col>10</xdr:col>
      <xdr:colOff>688729</xdr:colOff>
      <xdr:row>39</xdr:row>
      <xdr:rowOff>158994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15DF28-2A5F-C54E-39D1-816A25987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62"/>
  <sheetViews>
    <sheetView tabSelected="1" zoomScale="130" zoomScaleNormal="130" workbookViewId="0">
      <selection activeCell="B8" sqref="B8"/>
    </sheetView>
  </sheetViews>
  <sheetFormatPr baseColWidth="10" defaultRowHeight="15" x14ac:dyDescent="0.25"/>
  <cols>
    <col min="1" max="1" width="3.28515625" customWidth="1"/>
    <col min="2" max="2" width="46.140625" customWidth="1"/>
    <col min="3" max="3" width="18.5703125" customWidth="1"/>
    <col min="4" max="4" width="8" customWidth="1"/>
    <col min="5" max="5" width="18.5703125" customWidth="1"/>
    <col min="6" max="6" width="18.5703125" style="2" customWidth="1"/>
    <col min="7" max="7" width="7.85546875" style="2" customWidth="1"/>
    <col min="8" max="8" width="18.5703125" style="2" customWidth="1"/>
    <col min="9" max="9" width="7.85546875" style="18" customWidth="1"/>
    <col min="10" max="10" width="18.5703125" customWidth="1"/>
  </cols>
  <sheetData>
    <row r="2" spans="1:10" s="14" customFormat="1" ht="30" x14ac:dyDescent="0.25">
      <c r="A2" s="11" t="s">
        <v>0</v>
      </c>
      <c r="B2" s="11"/>
      <c r="C2" s="9" t="s">
        <v>26</v>
      </c>
      <c r="D2" s="10" t="s">
        <v>17</v>
      </c>
      <c r="E2" s="9" t="s">
        <v>27</v>
      </c>
      <c r="F2" s="9" t="s">
        <v>28</v>
      </c>
      <c r="G2" s="10" t="s">
        <v>17</v>
      </c>
      <c r="H2" s="9" t="s">
        <v>29</v>
      </c>
      <c r="I2" s="12" t="s">
        <v>30</v>
      </c>
      <c r="J2" s="13" t="s">
        <v>2</v>
      </c>
    </row>
    <row r="3" spans="1:10" s="1" customFormat="1" x14ac:dyDescent="0.25">
      <c r="A3" s="1" t="s">
        <v>9</v>
      </c>
      <c r="C3" s="3">
        <v>3070147.43</v>
      </c>
      <c r="D3" s="4">
        <f>(C3*100)/$C$24</f>
        <v>76.753685750000002</v>
      </c>
      <c r="E3" s="3">
        <v>0</v>
      </c>
      <c r="F3" s="3">
        <f>C3+E3</f>
        <v>3070147.43</v>
      </c>
      <c r="G3" s="3">
        <f>(F3*100)/$F$24</f>
        <v>76.753685750000002</v>
      </c>
      <c r="H3" s="3">
        <v>818894.24</v>
      </c>
      <c r="I3" s="16">
        <f>(H3*100)/F3</f>
        <v>26.672798576321135</v>
      </c>
      <c r="J3" s="3">
        <f>F3-H3</f>
        <v>2251253.1900000004</v>
      </c>
    </row>
    <row r="4" spans="1:10" x14ac:dyDescent="0.25">
      <c r="B4" t="s">
        <v>4</v>
      </c>
      <c r="C4" s="2">
        <v>2353957.0299999998</v>
      </c>
      <c r="D4" s="15">
        <f t="shared" ref="D4:D24" si="0">(C4*100)/$C$24</f>
        <v>58.848925749999992</v>
      </c>
      <c r="E4" s="2">
        <v>0</v>
      </c>
      <c r="F4" s="2">
        <f>C4+E4</f>
        <v>2353957.0299999998</v>
      </c>
      <c r="G4" s="2">
        <f t="shared" ref="G4:G24" si="1">(F4*100)/$F$24</f>
        <v>58.848925749999992</v>
      </c>
      <c r="H4" s="2">
        <v>644229.27</v>
      </c>
      <c r="I4" s="17">
        <f>(H4*100)/F4</f>
        <v>27.367928207253641</v>
      </c>
      <c r="J4" s="2">
        <f>F4-H4</f>
        <v>1709727.7599999998</v>
      </c>
    </row>
    <row r="5" spans="1:10" x14ac:dyDescent="0.25">
      <c r="B5" t="s">
        <v>5</v>
      </c>
      <c r="C5" s="2">
        <v>187076.2</v>
      </c>
      <c r="D5" s="15">
        <f t="shared" si="0"/>
        <v>4.6769049999999996</v>
      </c>
      <c r="E5" s="2">
        <v>0</v>
      </c>
      <c r="F5" s="2">
        <f t="shared" ref="F5:F24" si="2">C5+E5</f>
        <v>187076.2</v>
      </c>
      <c r="G5" s="2">
        <f t="shared" si="1"/>
        <v>4.6769049999999996</v>
      </c>
      <c r="H5" s="2">
        <v>0</v>
      </c>
      <c r="I5" s="17">
        <f>(H5*100)/F5</f>
        <v>0</v>
      </c>
      <c r="J5" s="2">
        <f>F5-H5</f>
        <v>187076.2</v>
      </c>
    </row>
    <row r="6" spans="1:10" x14ac:dyDescent="0.25">
      <c r="B6" t="s">
        <v>6</v>
      </c>
      <c r="C6" s="2">
        <v>529114.19999999995</v>
      </c>
      <c r="D6" s="15">
        <f t="shared" si="0"/>
        <v>13.227854999999998</v>
      </c>
      <c r="E6" s="2">
        <v>0</v>
      </c>
      <c r="F6" s="2">
        <f t="shared" si="2"/>
        <v>529114.19999999995</v>
      </c>
      <c r="G6" s="2">
        <f t="shared" si="1"/>
        <v>13.227854999999998</v>
      </c>
      <c r="H6" s="2">
        <v>174664.97</v>
      </c>
      <c r="I6" s="8">
        <f>(H6*100)/F6</f>
        <v>33.010826396267575</v>
      </c>
      <c r="J6" s="2">
        <f>F6-H6</f>
        <v>354449.23</v>
      </c>
    </row>
    <row r="7" spans="1:10" s="1" customFormat="1" x14ac:dyDescent="0.25">
      <c r="A7" s="1" t="s">
        <v>7</v>
      </c>
      <c r="C7" s="3">
        <v>203239.84</v>
      </c>
      <c r="D7" s="4">
        <f t="shared" si="0"/>
        <v>5.0809959999999998</v>
      </c>
      <c r="E7" s="3">
        <v>-7351.16</v>
      </c>
      <c r="F7" s="3">
        <f t="shared" si="2"/>
        <v>195888.68</v>
      </c>
      <c r="G7" s="3">
        <f t="shared" si="1"/>
        <v>4.8972170000000004</v>
      </c>
      <c r="H7" s="3">
        <v>32464.3</v>
      </c>
      <c r="I7" s="16">
        <f>(H7*100)/F7</f>
        <v>16.572831058946338</v>
      </c>
      <c r="J7" s="3">
        <f>F7-H7</f>
        <v>163424.38</v>
      </c>
    </row>
    <row r="8" spans="1:10" x14ac:dyDescent="0.25">
      <c r="B8" t="s">
        <v>22</v>
      </c>
      <c r="C8" s="2">
        <v>83041.83</v>
      </c>
      <c r="D8" s="15">
        <f t="shared" si="0"/>
        <v>2.07604575</v>
      </c>
      <c r="E8" s="2">
        <v>-7046.59</v>
      </c>
      <c r="F8" s="2">
        <f t="shared" si="2"/>
        <v>75995.240000000005</v>
      </c>
      <c r="G8" s="2">
        <f t="shared" si="1"/>
        <v>1.8998810000000002</v>
      </c>
      <c r="H8" s="2">
        <v>9647.7900000000009</v>
      </c>
      <c r="I8" s="17">
        <f>(H8*100)/F8</f>
        <v>12.695255650222304</v>
      </c>
      <c r="J8" s="2">
        <f>F8-H8</f>
        <v>66347.450000000012</v>
      </c>
    </row>
    <row r="9" spans="1:10" x14ac:dyDescent="0.25">
      <c r="B9" t="s">
        <v>8</v>
      </c>
      <c r="C9" s="2">
        <v>116543.23</v>
      </c>
      <c r="D9" s="15">
        <f t="shared" si="0"/>
        <v>2.9135807499999999</v>
      </c>
      <c r="E9" s="2">
        <v>0</v>
      </c>
      <c r="F9" s="2">
        <f t="shared" si="2"/>
        <v>116543.23</v>
      </c>
      <c r="G9" s="2">
        <f t="shared" si="1"/>
        <v>2.9135807499999999</v>
      </c>
      <c r="H9" s="2">
        <v>22816.51</v>
      </c>
      <c r="I9" s="17">
        <f>(H9*100)/F9</f>
        <v>19.577722361050061</v>
      </c>
      <c r="J9" s="2">
        <f>F9-H9</f>
        <v>93726.720000000001</v>
      </c>
    </row>
    <row r="10" spans="1:10" s="1" customFormat="1" x14ac:dyDescent="0.25">
      <c r="A10" s="1" t="s">
        <v>3</v>
      </c>
      <c r="C10" s="3">
        <v>695709.05</v>
      </c>
      <c r="D10" s="4">
        <f t="shared" si="0"/>
        <v>17.392726249999999</v>
      </c>
      <c r="E10" s="3">
        <v>7351.16</v>
      </c>
      <c r="F10" s="3">
        <f t="shared" si="2"/>
        <v>703060.21000000008</v>
      </c>
      <c r="G10" s="3">
        <f t="shared" si="1"/>
        <v>17.576505250000004</v>
      </c>
      <c r="H10" s="3">
        <v>170721.31</v>
      </c>
      <c r="I10" s="16">
        <f>(H10*100)/F10</f>
        <v>24.282601628102377</v>
      </c>
      <c r="J10" s="3">
        <f>F10-H10</f>
        <v>532338.90000000014</v>
      </c>
    </row>
    <row r="11" spans="1:10" x14ac:dyDescent="0.25">
      <c r="B11" t="s">
        <v>10</v>
      </c>
      <c r="C11" s="2">
        <v>110394.78</v>
      </c>
      <c r="D11" s="15">
        <f t="shared" si="0"/>
        <v>2.7598695000000002</v>
      </c>
      <c r="E11" s="2">
        <v>-3425.4</v>
      </c>
      <c r="F11" s="2">
        <f t="shared" si="2"/>
        <v>106969.38</v>
      </c>
      <c r="G11" s="2">
        <f t="shared" si="1"/>
        <v>2.6742344999999998</v>
      </c>
      <c r="H11" s="2">
        <v>18022.34</v>
      </c>
      <c r="I11" s="17">
        <f>(H11*100)/F11</f>
        <v>16.848129810605613</v>
      </c>
      <c r="J11" s="2">
        <f>F11-H11</f>
        <v>88947.040000000008</v>
      </c>
    </row>
    <row r="12" spans="1:10" x14ac:dyDescent="0.25">
      <c r="B12" t="s">
        <v>18</v>
      </c>
      <c r="C12" s="2">
        <v>144244.79999999999</v>
      </c>
      <c r="D12" s="15">
        <f t="shared" si="0"/>
        <v>3.6061199999999993</v>
      </c>
      <c r="E12" s="2">
        <v>0</v>
      </c>
      <c r="F12" s="2">
        <f t="shared" si="2"/>
        <v>144244.79999999999</v>
      </c>
      <c r="G12" s="2">
        <f t="shared" si="1"/>
        <v>3.6061199999999993</v>
      </c>
      <c r="H12" s="2">
        <v>39397.47</v>
      </c>
      <c r="I12" s="17">
        <f>(H12*100)/F12</f>
        <v>27.31292219892849</v>
      </c>
      <c r="J12" s="2">
        <f>F12-H12</f>
        <v>104847.32999999999</v>
      </c>
    </row>
    <row r="13" spans="1:10" x14ac:dyDescent="0.25">
      <c r="B13" t="s">
        <v>23</v>
      </c>
      <c r="C13" s="2">
        <v>225960</v>
      </c>
      <c r="D13" s="15">
        <f t="shared" si="0"/>
        <v>5.649</v>
      </c>
      <c r="E13" s="2">
        <v>-6181.1</v>
      </c>
      <c r="F13" s="2">
        <f t="shared" si="2"/>
        <v>219778.9</v>
      </c>
      <c r="G13" s="2">
        <f t="shared" si="1"/>
        <v>5.4944724999999996</v>
      </c>
      <c r="H13" s="2">
        <v>25937.599999999999</v>
      </c>
      <c r="I13" s="17">
        <f>(H13*100)/F13</f>
        <v>11.801678869081609</v>
      </c>
      <c r="J13" s="2">
        <f>F13-H13</f>
        <v>193841.3</v>
      </c>
    </row>
    <row r="14" spans="1:10" x14ac:dyDescent="0.25">
      <c r="B14" t="s">
        <v>11</v>
      </c>
      <c r="C14" s="2">
        <v>64483.32</v>
      </c>
      <c r="D14" s="15">
        <f t="shared" si="0"/>
        <v>1.6120829999999999</v>
      </c>
      <c r="E14" s="2">
        <v>-2700.31</v>
      </c>
      <c r="F14" s="2">
        <f t="shared" si="2"/>
        <v>61783.01</v>
      </c>
      <c r="G14" s="2">
        <f t="shared" si="1"/>
        <v>1.5445752500000001</v>
      </c>
      <c r="H14" s="2">
        <v>24173.94</v>
      </c>
      <c r="I14" s="8">
        <f>(H14*100)/F14</f>
        <v>39.127164571619282</v>
      </c>
      <c r="J14" s="2">
        <f>F14-H14</f>
        <v>37609.070000000007</v>
      </c>
    </row>
    <row r="15" spans="1:10" x14ac:dyDescent="0.25">
      <c r="B15" t="s">
        <v>24</v>
      </c>
      <c r="C15" s="2">
        <v>50346.75</v>
      </c>
      <c r="D15" s="15">
        <f t="shared" si="0"/>
        <v>1.25866875</v>
      </c>
      <c r="E15" s="2">
        <v>-3961.45</v>
      </c>
      <c r="F15" s="2">
        <f t="shared" si="2"/>
        <v>46385.3</v>
      </c>
      <c r="G15" s="2">
        <f t="shared" si="1"/>
        <v>1.1596325000000001</v>
      </c>
      <c r="H15" s="2">
        <v>20030.28</v>
      </c>
      <c r="I15" s="8">
        <f>(H15*100)/F15</f>
        <v>43.182387523633565</v>
      </c>
      <c r="J15" s="2">
        <f>F15-H15</f>
        <v>26355.020000000004</v>
      </c>
    </row>
    <row r="16" spans="1:10" x14ac:dyDescent="0.25">
      <c r="B16" t="s">
        <v>25</v>
      </c>
      <c r="C16" s="2">
        <v>80691.75</v>
      </c>
      <c r="D16" s="15">
        <f t="shared" si="0"/>
        <v>2.0172937499999999</v>
      </c>
      <c r="E16" s="2">
        <v>25000</v>
      </c>
      <c r="F16" s="2">
        <f t="shared" si="2"/>
        <v>105691.75</v>
      </c>
      <c r="G16" s="2">
        <f t="shared" si="1"/>
        <v>2.6422937499999999</v>
      </c>
      <c r="H16" s="2">
        <v>42785</v>
      </c>
      <c r="I16" s="8">
        <f>(H16*100)/F16</f>
        <v>40.480926846229721</v>
      </c>
      <c r="J16" s="2">
        <f>F16-H16</f>
        <v>62906.75</v>
      </c>
    </row>
    <row r="17" spans="1:10" x14ac:dyDescent="0.25">
      <c r="A17" s="5" t="s">
        <v>21</v>
      </c>
      <c r="C17" s="3">
        <v>0</v>
      </c>
      <c r="D17" s="4">
        <f t="shared" si="0"/>
        <v>0</v>
      </c>
      <c r="E17" s="3">
        <v>0</v>
      </c>
      <c r="F17" s="3">
        <f t="shared" si="2"/>
        <v>0</v>
      </c>
      <c r="G17" s="3">
        <f t="shared" si="1"/>
        <v>0</v>
      </c>
      <c r="H17" s="3">
        <v>0</v>
      </c>
      <c r="I17" s="17">
        <v>0</v>
      </c>
      <c r="J17" s="3">
        <f>F17-H17</f>
        <v>0</v>
      </c>
    </row>
    <row r="18" spans="1:10" s="1" customFormat="1" x14ac:dyDescent="0.25">
      <c r="A18" s="1" t="s">
        <v>12</v>
      </c>
      <c r="C18" s="3">
        <v>30903.68</v>
      </c>
      <c r="D18" s="4">
        <f t="shared" si="0"/>
        <v>0.77259199999999995</v>
      </c>
      <c r="E18" s="3">
        <v>0</v>
      </c>
      <c r="F18" s="3">
        <f t="shared" si="2"/>
        <v>30903.68</v>
      </c>
      <c r="G18" s="3">
        <f t="shared" si="1"/>
        <v>0.77259199999999995</v>
      </c>
      <c r="H18" s="3">
        <v>0</v>
      </c>
      <c r="I18" s="17">
        <f>(H18*100)/F18</f>
        <v>0</v>
      </c>
      <c r="J18" s="3">
        <f>F18-H18</f>
        <v>30903.68</v>
      </c>
    </row>
    <row r="19" spans="1:10" x14ac:dyDescent="0.25">
      <c r="B19" t="s">
        <v>13</v>
      </c>
      <c r="C19" s="2">
        <v>30903.68</v>
      </c>
      <c r="D19" s="15">
        <f t="shared" si="0"/>
        <v>0.77259199999999995</v>
      </c>
      <c r="E19" s="2">
        <v>0</v>
      </c>
      <c r="F19" s="2">
        <f t="shared" si="2"/>
        <v>30903.68</v>
      </c>
      <c r="G19" s="2">
        <f t="shared" si="1"/>
        <v>0.77259199999999995</v>
      </c>
      <c r="H19" s="2">
        <v>0</v>
      </c>
      <c r="I19" s="17">
        <f>(H19*100)/F19</f>
        <v>0</v>
      </c>
      <c r="J19" s="2">
        <f>F19-H19</f>
        <v>30903.68</v>
      </c>
    </row>
    <row r="20" spans="1:10" s="1" customFormat="1" x14ac:dyDescent="0.25">
      <c r="A20" s="6" t="s">
        <v>14</v>
      </c>
      <c r="C20" s="3">
        <v>0</v>
      </c>
      <c r="D20" s="4">
        <f t="shared" si="0"/>
        <v>0</v>
      </c>
      <c r="E20" s="3">
        <v>0</v>
      </c>
      <c r="F20" s="3">
        <f t="shared" si="2"/>
        <v>0</v>
      </c>
      <c r="G20" s="3">
        <f t="shared" si="1"/>
        <v>0</v>
      </c>
      <c r="H20" s="3">
        <v>0</v>
      </c>
      <c r="I20" s="17">
        <v>0</v>
      </c>
      <c r="J20" s="3">
        <v>0</v>
      </c>
    </row>
    <row r="21" spans="1:10" x14ac:dyDescent="0.25">
      <c r="A21" s="7" t="s">
        <v>19</v>
      </c>
      <c r="C21" s="3">
        <v>0</v>
      </c>
      <c r="D21" s="4">
        <f t="shared" si="0"/>
        <v>0</v>
      </c>
      <c r="E21" s="3">
        <v>0</v>
      </c>
      <c r="F21" s="3">
        <f t="shared" si="2"/>
        <v>0</v>
      </c>
      <c r="G21" s="3">
        <f t="shared" si="1"/>
        <v>0</v>
      </c>
      <c r="H21" s="3">
        <v>0</v>
      </c>
      <c r="I21" s="17">
        <v>0</v>
      </c>
      <c r="J21" s="3">
        <v>0</v>
      </c>
    </row>
    <row r="22" spans="1:10" s="1" customFormat="1" x14ac:dyDescent="0.25">
      <c r="A22" s="7" t="s">
        <v>20</v>
      </c>
      <c r="C22" s="3">
        <v>0</v>
      </c>
      <c r="D22" s="4">
        <f t="shared" si="0"/>
        <v>0</v>
      </c>
      <c r="E22" s="3">
        <v>0</v>
      </c>
      <c r="F22" s="3">
        <f t="shared" si="2"/>
        <v>0</v>
      </c>
      <c r="G22" s="3">
        <f t="shared" si="1"/>
        <v>0</v>
      </c>
      <c r="H22" s="3">
        <v>0</v>
      </c>
      <c r="I22" s="17">
        <v>0</v>
      </c>
      <c r="J22" s="3">
        <v>0</v>
      </c>
    </row>
    <row r="23" spans="1:10" x14ac:dyDescent="0.25">
      <c r="A23" s="6" t="s">
        <v>15</v>
      </c>
      <c r="C23" s="3">
        <v>0</v>
      </c>
      <c r="D23" s="4">
        <f t="shared" si="0"/>
        <v>0</v>
      </c>
      <c r="E23" s="3">
        <v>0</v>
      </c>
      <c r="F23" s="3">
        <f t="shared" si="2"/>
        <v>0</v>
      </c>
      <c r="G23" s="3">
        <f t="shared" si="1"/>
        <v>0</v>
      </c>
      <c r="H23" s="3">
        <v>0</v>
      </c>
      <c r="I23" s="17">
        <v>0</v>
      </c>
      <c r="J23" s="3">
        <v>0</v>
      </c>
    </row>
    <row r="24" spans="1:10" x14ac:dyDescent="0.25">
      <c r="A24" s="1" t="s">
        <v>16</v>
      </c>
      <c r="C24" s="3">
        <v>4000000</v>
      </c>
      <c r="D24" s="4">
        <f t="shared" si="0"/>
        <v>100</v>
      </c>
      <c r="E24" s="3">
        <v>0</v>
      </c>
      <c r="F24" s="3">
        <f t="shared" si="2"/>
        <v>4000000</v>
      </c>
      <c r="G24" s="3">
        <f t="shared" si="1"/>
        <v>100</v>
      </c>
      <c r="H24" s="3">
        <v>1022079.85</v>
      </c>
      <c r="I24" s="16">
        <f>(H24*100)/F24</f>
        <v>25.551996249999998</v>
      </c>
      <c r="J24" s="3">
        <f>F24-H24</f>
        <v>2977920.15</v>
      </c>
    </row>
    <row r="29" spans="1:10" x14ac:dyDescent="0.25">
      <c r="B29" s="19" t="s">
        <v>0</v>
      </c>
      <c r="C29" s="20" t="s">
        <v>31</v>
      </c>
    </row>
    <row r="30" spans="1:10" x14ac:dyDescent="0.25">
      <c r="B30" s="23" t="s">
        <v>12</v>
      </c>
      <c r="C30" s="22">
        <v>30903.68</v>
      </c>
    </row>
    <row r="31" spans="1:10" x14ac:dyDescent="0.25">
      <c r="B31" s="21" t="s">
        <v>7</v>
      </c>
      <c r="C31" s="22">
        <v>195888.68</v>
      </c>
    </row>
    <row r="32" spans="1:10" x14ac:dyDescent="0.25">
      <c r="B32" s="21" t="s">
        <v>3</v>
      </c>
      <c r="C32" s="22">
        <v>703060.21000000008</v>
      </c>
    </row>
    <row r="33" spans="2:3" x14ac:dyDescent="0.25">
      <c r="B33" s="21" t="s">
        <v>9</v>
      </c>
      <c r="C33" s="22">
        <v>3070147.43</v>
      </c>
    </row>
    <row r="34" spans="2:3" x14ac:dyDescent="0.25">
      <c r="B34" s="21"/>
      <c r="C34" s="22">
        <f>SUM(C30:C33)</f>
        <v>4000000</v>
      </c>
    </row>
    <row r="59" spans="2:3" x14ac:dyDescent="0.25">
      <c r="B59" s="19" t="s">
        <v>1</v>
      </c>
      <c r="C59" s="20" t="s">
        <v>32</v>
      </c>
    </row>
    <row r="60" spans="2:3" x14ac:dyDescent="0.25">
      <c r="B60" s="21" t="s">
        <v>33</v>
      </c>
      <c r="C60" s="22">
        <v>1022079.85</v>
      </c>
    </row>
    <row r="61" spans="2:3" x14ac:dyDescent="0.25">
      <c r="B61" s="21" t="s">
        <v>34</v>
      </c>
      <c r="C61" s="22">
        <v>2977920.15</v>
      </c>
    </row>
    <row r="62" spans="2:3" x14ac:dyDescent="0.25">
      <c r="B62" s="21" t="s">
        <v>35</v>
      </c>
      <c r="C62" s="22">
        <v>4000000</v>
      </c>
    </row>
  </sheetData>
  <sortState xmlns:xlrd2="http://schemas.microsoft.com/office/spreadsheetml/2017/richdata2" ref="B30:C33">
    <sortCondition ref="C33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B13" sqref="B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2024-05-27T23:09:23Z</dcterms:modified>
</cp:coreProperties>
</file>