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USB\PARAMUNICIPALES\2024\"/>
    </mc:Choice>
  </mc:AlternateContent>
  <xr:revisionPtr revIDLastSave="0" documentId="13_ncr:1_{B8C2A6FD-FDF2-48EA-AE50-F4E12AD59202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F4" i="1"/>
  <c r="F5" i="1"/>
  <c r="I5" i="1" s="1"/>
  <c r="F6" i="1"/>
  <c r="I6" i="1" s="1"/>
  <c r="F7" i="1"/>
  <c r="G7" i="1" s="1"/>
  <c r="F8" i="1"/>
  <c r="G8" i="1" s="1"/>
  <c r="F9" i="1"/>
  <c r="I9" i="1" s="1"/>
  <c r="F10" i="1"/>
  <c r="J10" i="1" s="1"/>
  <c r="F11" i="1"/>
  <c r="G11" i="1" s="1"/>
  <c r="F12" i="1"/>
  <c r="I12" i="1" s="1"/>
  <c r="F13" i="1"/>
  <c r="I13" i="1" s="1"/>
  <c r="F14" i="1"/>
  <c r="I14" i="1" s="1"/>
  <c r="F15" i="1"/>
  <c r="J15" i="1" s="1"/>
  <c r="F16" i="1"/>
  <c r="J16" i="1" s="1"/>
  <c r="F17" i="1"/>
  <c r="I17" i="1" s="1"/>
  <c r="F18" i="1"/>
  <c r="I18" i="1" s="1"/>
  <c r="F19" i="1"/>
  <c r="I19" i="1" s="1"/>
  <c r="F20" i="1"/>
  <c r="J20" i="1" s="1"/>
  <c r="F21" i="1"/>
  <c r="J21" i="1" s="1"/>
  <c r="F22" i="1"/>
  <c r="G22" i="1" s="1"/>
  <c r="F23" i="1"/>
  <c r="G23" i="1" s="1"/>
  <c r="F24" i="1"/>
  <c r="G24" i="1" s="1"/>
  <c r="F25" i="1"/>
  <c r="G25" i="1" s="1"/>
  <c r="F26" i="1"/>
  <c r="G4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C34" i="1"/>
  <c r="G17" i="1"/>
  <c r="G21" i="1"/>
  <c r="G26" i="1"/>
  <c r="J17" i="1"/>
  <c r="J18" i="1"/>
  <c r="J26" i="1"/>
  <c r="J13" i="1"/>
  <c r="I16" i="1"/>
  <c r="I21" i="1"/>
  <c r="I26" i="1"/>
  <c r="I4" i="1"/>
  <c r="I8" i="1"/>
  <c r="I3" i="1"/>
  <c r="J4" i="1"/>
  <c r="J5" i="1"/>
  <c r="J8" i="1"/>
  <c r="J9" i="1"/>
  <c r="J3" i="1"/>
  <c r="I20" i="1" l="1"/>
  <c r="G20" i="1"/>
  <c r="G18" i="1"/>
  <c r="G16" i="1"/>
  <c r="J14" i="1"/>
  <c r="G14" i="1"/>
  <c r="G13" i="1"/>
  <c r="J12" i="1"/>
  <c r="G12" i="1"/>
  <c r="I10" i="1"/>
  <c r="G10" i="1"/>
  <c r="G9" i="1"/>
  <c r="J11" i="1"/>
  <c r="J7" i="1"/>
  <c r="I11" i="1"/>
  <c r="I7" i="1"/>
  <c r="G19" i="1"/>
  <c r="G15" i="1"/>
  <c r="I15" i="1"/>
  <c r="J19" i="1"/>
  <c r="J6" i="1"/>
  <c r="G6" i="1"/>
  <c r="G5" i="1"/>
</calcChain>
</file>

<file path=xl/sharedStrings.xml><?xml version="1.0" encoding="utf-8"?>
<sst xmlns="http://schemas.openxmlformats.org/spreadsheetml/2006/main" count="44" uniqueCount="36">
  <si>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</si>
  <si>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</si>
  <si>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</si>
  <si>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</si>
  <si>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</si>
  <si>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</si>
  <si>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</si>
  <si>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</si>
  <si>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</si>
  <si>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</si>
  <si>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</si>
  <si>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</si>
  <si>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</si>
  <si>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</si>
  <si>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</si>
  <si>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</si>
  <si>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</si>
  <si>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</si>
  <si>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</si>
  <si>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</si>
  <si>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</si>
  <si>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</si>
  <si>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</si>
  <si>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</si>
  <si>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 xml:space="preserve">Mobiliario y equipo educacional y recreativo </t>
  </si>
  <si>
    <t>Materiales de administración, emisión de documentos y artículos de oficiales</t>
  </si>
  <si>
    <t>Servicios profesionales, científicos, técnicos y otros servicios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</si>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</sst>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10" fontId="1" fillId="0" borderId="0" xfId="1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0" fontId="0" fillId="0" borderId="0" xfId="0" applyFont="1"/>
    <xf numFmtId="4" fontId="0" fillId="0" borderId="0" xfId="0" applyNumberFormat="1" applyFont="1"/>
    <xf numFmtId="2" fontId="0" fillId="0" borderId="0" xfId="0" applyNumberFormat="1" applyFont="1"/>
    <xf numFmtId="2" fontId="6" fillId="0" borderId="0" xfId="0" applyNumberFormat="1" applyFont="1"/>
    <xf numFmtId="2" fontId="2" fillId="0" borderId="0" xfId="0" applyNumberFormat="1" applyFont="1"/>
    <xf numFmtId="4" fontId="1" fillId="0" borderId="1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Hoja1!$C$31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69-4E7C-9D3F-4AFAD4016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69-4E7C-9D3F-4AFAD401691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Hoja1!$C$32:$C$33</c:f>
              <c:numCache>
                <c:formatCode>#,##0.00</c:formatCode>
                <c:ptCount val="2"/>
                <c:pt idx="0">
                  <c:v>8272424.7800000003</c:v>
                </c:pt>
                <c:pt idx="1">
                  <c:v>19471340.91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3-4E52-BD49-DF4ABEB936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5F5-4596-8E06-EC853EB71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5F5-4596-8E06-EC853EB71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5F5-4596-8E06-EC853EB71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5F5-4596-8E06-EC853EB71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5F5-4596-8E06-EC853EB71C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Hoja1!$B$55:$B$59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Hoja1!$C$55:$C$59</c:f>
              <c:numCache>
                <c:formatCode>#,##0.00</c:formatCode>
                <c:ptCount val="5"/>
                <c:pt idx="0">
                  <c:v>240000</c:v>
                </c:pt>
                <c:pt idx="1">
                  <c:v>687664.39</c:v>
                </c:pt>
                <c:pt idx="2">
                  <c:v>952200</c:v>
                </c:pt>
                <c:pt idx="3">
                  <c:v>12589494.93</c:v>
                </c:pt>
                <c:pt idx="4">
                  <c:v>13274406.370000001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5-4000-9B11-0F3233C38A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35</xdr:row>
      <xdr:rowOff>119429</xdr:rowOff>
    </xdr:from>
    <xdr:to>
      <xdr:col>5</xdr:col>
      <xdr:colOff>882893</xdr:colOff>
      <xdr:row>50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14B0B2-7484-583F-66B5-144B53A70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61</xdr:row>
      <xdr:rowOff>148736</xdr:rowOff>
    </xdr:from>
    <xdr:to>
      <xdr:col>7</xdr:col>
      <xdr:colOff>102577</xdr:colOff>
      <xdr:row>82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2CDAC9-97A3-C87A-7231-4A22A1EF6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0"/>
  <sheetViews>
    <sheetView tabSelected="1" topLeftCell="A25" zoomScale="115" zoomScaleNormal="115" workbookViewId="0">
      <selection activeCell="H42" sqref="H42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s="20" customFormat="1" ht="30" x14ac:dyDescent="0.25">
      <c r="A2" s="23" t="s">
        <v>0</v>
      </c>
      <c r="B2" s="23"/>
      <c r="C2" s="22" t="s">
        <v>30</v>
      </c>
      <c r="D2" s="26" t="s">
        <v>31</v>
      </c>
      <c r="E2" s="27" t="s">
        <v>32</v>
      </c>
      <c r="F2" s="22" t="s">
        <v>33</v>
      </c>
      <c r="G2" s="26" t="s">
        <v>31</v>
      </c>
      <c r="H2" s="22" t="s">
        <v>34</v>
      </c>
      <c r="I2" s="24" t="s">
        <v>31</v>
      </c>
      <c r="J2" s="25" t="s">
        <v>2</v>
      </c>
    </row>
    <row r="3" spans="1:10" s="1" customFormat="1" x14ac:dyDescent="0.25">
      <c r="A3" s="1" t="s">
        <v>9</v>
      </c>
      <c r="C3" s="4">
        <v>12589494.93</v>
      </c>
      <c r="D3" s="1">
        <f>(C3*100)/$C$26</f>
        <v>53.809998760482472</v>
      </c>
      <c r="E3" s="30">
        <v>0</v>
      </c>
      <c r="F3" s="4">
        <f>C3+E3</f>
        <v>12589494.93</v>
      </c>
      <c r="G3" s="4">
        <f>(F3*100)/$F$26</f>
        <v>45.377743853055151</v>
      </c>
      <c r="H3" s="4">
        <v>2773451.58</v>
      </c>
      <c r="I3" s="5">
        <f>(H3*100)/F3</f>
        <v>22.029887580247827</v>
      </c>
      <c r="J3" s="4">
        <f>F3-H3</f>
        <v>9816043.3499999996</v>
      </c>
    </row>
    <row r="4" spans="1:10" x14ac:dyDescent="0.25">
      <c r="B4" t="s">
        <v>4</v>
      </c>
      <c r="C4" s="3">
        <v>8781489.2400000002</v>
      </c>
      <c r="D4" s="31">
        <f>(C4*100)/$C$26</f>
        <v>37.533827031740195</v>
      </c>
      <c r="E4" s="3">
        <v>0</v>
      </c>
      <c r="F4" s="30">
        <f t="shared" ref="F4:F26" si="0">C4+E4</f>
        <v>8781489.2400000002</v>
      </c>
      <c r="G4" s="3">
        <f>(F4*100)/$F$26</f>
        <v>31.652117229223901</v>
      </c>
      <c r="H4" s="3">
        <v>2150398.4</v>
      </c>
      <c r="I4" s="9">
        <f>(H4*100)/F4</f>
        <v>24.487855547380935</v>
      </c>
      <c r="J4" s="3">
        <f t="shared" ref="J4:J12" si="1">F4-H4</f>
        <v>6631090.8399999999</v>
      </c>
    </row>
    <row r="5" spans="1:10" x14ac:dyDescent="0.25">
      <c r="B5" t="s">
        <v>5</v>
      </c>
      <c r="C5" s="3">
        <v>1053401.29</v>
      </c>
      <c r="D5" s="31">
        <f>(C5*100)/$C$26</f>
        <v>4.5024460809875109</v>
      </c>
      <c r="E5" s="3">
        <v>57116.14</v>
      </c>
      <c r="F5" s="30">
        <f t="shared" si="0"/>
        <v>1110517.43</v>
      </c>
      <c r="G5" s="3">
        <f>(F5*100)/$F$26</f>
        <v>4.0027638728230626</v>
      </c>
      <c r="H5" s="3">
        <v>161948.68</v>
      </c>
      <c r="I5" s="9">
        <f>(H5*100)/F5</f>
        <v>14.583173179010798</v>
      </c>
      <c r="J5" s="3">
        <f t="shared" si="1"/>
        <v>948568.75</v>
      </c>
    </row>
    <row r="6" spans="1:10" x14ac:dyDescent="0.25">
      <c r="B6" t="s">
        <v>6</v>
      </c>
      <c r="C6" s="3">
        <v>2279804.4</v>
      </c>
      <c r="D6" s="31">
        <f>(C6*100)/$C$26</f>
        <v>9.7443362597344869</v>
      </c>
      <c r="E6" s="3">
        <v>0</v>
      </c>
      <c r="F6" s="30">
        <f t="shared" si="0"/>
        <v>2279804.4</v>
      </c>
      <c r="G6" s="3">
        <f>(F6*100)/$F$26</f>
        <v>8.2173574613980236</v>
      </c>
      <c r="H6" s="3">
        <v>459361.99</v>
      </c>
      <c r="I6" s="9">
        <f>(H6*100)/F6</f>
        <v>20.149184289669765</v>
      </c>
      <c r="J6" s="3">
        <f t="shared" si="1"/>
        <v>1820442.41</v>
      </c>
    </row>
    <row r="7" spans="1:10" s="1" customFormat="1" x14ac:dyDescent="0.25">
      <c r="A7" s="1" t="s">
        <v>7</v>
      </c>
      <c r="C7" s="4">
        <v>952200</v>
      </c>
      <c r="D7" s="5">
        <f>(C7*100)/$C$26</f>
        <v>4.0698916918132007</v>
      </c>
      <c r="E7" s="4">
        <v>0</v>
      </c>
      <c r="F7" s="4">
        <f t="shared" si="0"/>
        <v>952200</v>
      </c>
      <c r="G7" s="4">
        <f>(F7*100)/$F$26</f>
        <v>3.4321224113538853</v>
      </c>
      <c r="H7" s="4">
        <v>110026.19</v>
      </c>
      <c r="I7" s="5">
        <f>(H7*100)/F7</f>
        <v>11.554945389624029</v>
      </c>
      <c r="J7" s="4">
        <f t="shared" si="1"/>
        <v>842173.81</v>
      </c>
    </row>
    <row r="8" spans="1:10" x14ac:dyDescent="0.25">
      <c r="B8" t="s">
        <v>25</v>
      </c>
      <c r="C8" s="3">
        <v>381000</v>
      </c>
      <c r="D8" s="31">
        <f>(C8*100)/$C$26</f>
        <v>1.6284695805301717</v>
      </c>
      <c r="E8" s="3">
        <v>0</v>
      </c>
      <c r="F8" s="30">
        <f t="shared" si="0"/>
        <v>381000</v>
      </c>
      <c r="G8" s="3">
        <f>(F8*100)/$F$26</f>
        <v>1.3732814941460096</v>
      </c>
      <c r="H8" s="3">
        <v>7160.86</v>
      </c>
      <c r="I8" s="9">
        <f>(H8*100)/F8</f>
        <v>1.879490813648294</v>
      </c>
      <c r="J8" s="3">
        <f t="shared" si="1"/>
        <v>373839.14</v>
      </c>
    </row>
    <row r="9" spans="1:10" x14ac:dyDescent="0.25">
      <c r="B9" t="s">
        <v>8</v>
      </c>
      <c r="C9" s="3">
        <v>420000</v>
      </c>
      <c r="D9" s="31">
        <f>(C9*100)/$C$26</f>
        <v>1.7951633171198742</v>
      </c>
      <c r="E9" s="3">
        <v>0</v>
      </c>
      <c r="F9" s="30">
        <f t="shared" si="0"/>
        <v>420000</v>
      </c>
      <c r="G9" s="3">
        <f>(F9*100)/$F$26</f>
        <v>1.5138536155940263</v>
      </c>
      <c r="H9" s="3">
        <v>101592.54</v>
      </c>
      <c r="I9" s="9">
        <f>(H9*100)/F9</f>
        <v>24.188700000000001</v>
      </c>
      <c r="J9" s="3">
        <f t="shared" si="1"/>
        <v>318407.46000000002</v>
      </c>
    </row>
    <row r="10" spans="1:10" s="1" customFormat="1" x14ac:dyDescent="0.25">
      <c r="A10" s="1" t="s">
        <v>3</v>
      </c>
      <c r="C10" s="4">
        <v>9166005.0700000003</v>
      </c>
      <c r="D10" s="5">
        <f>(C10*100)/$C$26</f>
        <v>39.177323967139962</v>
      </c>
      <c r="E10" s="4">
        <v>4108401.3</v>
      </c>
      <c r="F10" s="4">
        <f t="shared" si="0"/>
        <v>13274406.370000001</v>
      </c>
      <c r="G10" s="4">
        <f>(F10*100)/$F$26</f>
        <v>47.846447804973515</v>
      </c>
      <c r="H10" s="4">
        <v>5388947.0099999998</v>
      </c>
      <c r="I10" s="11">
        <f>(H10*100)/F10</f>
        <v>40.596519797517693</v>
      </c>
      <c r="J10" s="4">
        <f t="shared" si="1"/>
        <v>7885459.3600000013</v>
      </c>
    </row>
    <row r="11" spans="1:10" x14ac:dyDescent="0.25">
      <c r="B11" t="s">
        <v>10</v>
      </c>
      <c r="C11" s="3">
        <v>447600</v>
      </c>
      <c r="D11" s="31">
        <f>(C11*100)/$C$26</f>
        <v>1.9131311922448944</v>
      </c>
      <c r="E11" s="3">
        <v>0</v>
      </c>
      <c r="F11" s="30">
        <f t="shared" si="0"/>
        <v>447600</v>
      </c>
      <c r="G11" s="3">
        <f>(F11*100)/$F$26</f>
        <v>1.6133354246187768</v>
      </c>
      <c r="H11" s="3">
        <v>82964.97</v>
      </c>
      <c r="I11" s="9">
        <f>(H11*100)/F11</f>
        <v>18.535516085790885</v>
      </c>
      <c r="J11" s="3">
        <f t="shared" si="1"/>
        <v>364635.03</v>
      </c>
    </row>
    <row r="12" spans="1:10" x14ac:dyDescent="0.25">
      <c r="B12" t="s">
        <v>26</v>
      </c>
      <c r="C12" s="3">
        <v>168000</v>
      </c>
      <c r="D12" s="31">
        <f>(C12*100)/$C$26</f>
        <v>0.71806532684794966</v>
      </c>
      <c r="E12" s="3">
        <v>113080.8</v>
      </c>
      <c r="F12" s="30">
        <f t="shared" si="0"/>
        <v>281080.8</v>
      </c>
      <c r="G12" s="3">
        <f>(F12*100)/$F$26</f>
        <v>1.0131313937001463</v>
      </c>
      <c r="H12" s="3">
        <v>0</v>
      </c>
      <c r="I12" s="32">
        <f>(H12*100)/F12</f>
        <v>0</v>
      </c>
      <c r="J12" s="3">
        <f t="shared" si="1"/>
        <v>281080.8</v>
      </c>
    </row>
    <row r="13" spans="1:10" x14ac:dyDescent="0.25">
      <c r="B13" t="s">
        <v>11</v>
      </c>
      <c r="C13" s="3">
        <v>682005.07</v>
      </c>
      <c r="D13" s="31">
        <f>(C13*100)/$C$26</f>
        <v>2.9150249613185046</v>
      </c>
      <c r="E13" s="3">
        <v>0</v>
      </c>
      <c r="F13" s="30">
        <f t="shared" si="0"/>
        <v>682005.07</v>
      </c>
      <c r="G13" s="3">
        <f>(F13*100)/$F$26</f>
        <v>2.4582281930308501</v>
      </c>
      <c r="H13" s="3">
        <v>34931.040000000001</v>
      </c>
      <c r="I13" s="9">
        <f>(H13*100)/F13</f>
        <v>5.1218152967689816</v>
      </c>
      <c r="J13" s="3">
        <f>F13-H13</f>
        <v>647074.02999999991</v>
      </c>
    </row>
    <row r="14" spans="1:10" x14ac:dyDescent="0.25">
      <c r="B14" t="s">
        <v>12</v>
      </c>
      <c r="C14" s="3">
        <v>24000</v>
      </c>
      <c r="D14" s="31">
        <f>(C14*100)/$C$26</f>
        <v>0.10258076097827852</v>
      </c>
      <c r="E14" s="3">
        <v>0</v>
      </c>
      <c r="F14" s="30">
        <f t="shared" si="0"/>
        <v>24000</v>
      </c>
      <c r="G14" s="3">
        <f>(F14*100)/$F$26</f>
        <v>8.6505920891087218E-2</v>
      </c>
      <c r="H14" s="3">
        <v>0</v>
      </c>
      <c r="I14" s="9">
        <f>(H14*100)/F14</f>
        <v>0</v>
      </c>
      <c r="J14" s="3">
        <f t="shared" ref="J14:J21" si="2">F14-H14</f>
        <v>24000</v>
      </c>
    </row>
    <row r="15" spans="1:10" x14ac:dyDescent="0.25">
      <c r="B15" t="s">
        <v>22</v>
      </c>
      <c r="C15" s="3">
        <v>7740900</v>
      </c>
      <c r="D15" s="31">
        <f>(C15*100)/$C$26</f>
        <v>33.08614219403151</v>
      </c>
      <c r="E15" s="3">
        <v>3995320.5</v>
      </c>
      <c r="F15" s="30">
        <f t="shared" si="0"/>
        <v>11736220.5</v>
      </c>
      <c r="G15" s="3">
        <f>(F15*100)/$F$26</f>
        <v>42.302190088889837</v>
      </c>
      <c r="H15" s="3">
        <v>5234522.1399999997</v>
      </c>
      <c r="I15" s="10">
        <f>(H15*100)/F15</f>
        <v>44.601429736259639</v>
      </c>
      <c r="J15" s="3">
        <f t="shared" si="2"/>
        <v>6501698.3600000003</v>
      </c>
    </row>
    <row r="16" spans="1:10" x14ac:dyDescent="0.25">
      <c r="A16" s="6" t="s">
        <v>21</v>
      </c>
      <c r="C16" s="4">
        <v>240000</v>
      </c>
      <c r="D16" s="5">
        <f>(C16*100)/$C$26</f>
        <v>1.0258076097827853</v>
      </c>
      <c r="E16" s="4">
        <v>0</v>
      </c>
      <c r="F16" s="4">
        <f t="shared" si="0"/>
        <v>240000</v>
      </c>
      <c r="G16" s="4">
        <f>(F16*100)/$F$26</f>
        <v>0.86505920891087218</v>
      </c>
      <c r="H16" s="4">
        <v>0</v>
      </c>
      <c r="I16" s="33">
        <f>(H16*100)/F16</f>
        <v>0</v>
      </c>
      <c r="J16" s="4">
        <f t="shared" si="2"/>
        <v>240000</v>
      </c>
    </row>
    <row r="17" spans="1:10" x14ac:dyDescent="0.25">
      <c r="A17" s="6"/>
      <c r="B17" t="s">
        <v>23</v>
      </c>
      <c r="C17" s="3">
        <v>240000</v>
      </c>
      <c r="D17" s="31">
        <f>(C17*100)/$C$26</f>
        <v>1.0258076097827853</v>
      </c>
      <c r="E17" s="3">
        <v>0</v>
      </c>
      <c r="F17" s="30">
        <f t="shared" si="0"/>
        <v>240000</v>
      </c>
      <c r="G17" s="3">
        <f>(F17*100)/$F$26</f>
        <v>0.86505920891087218</v>
      </c>
      <c r="H17" s="3">
        <v>0</v>
      </c>
      <c r="I17" s="32">
        <f>(H17*100)/F17</f>
        <v>0</v>
      </c>
      <c r="J17" s="3">
        <f t="shared" si="2"/>
        <v>240000</v>
      </c>
    </row>
    <row r="18" spans="1:10" s="1" customFormat="1" x14ac:dyDescent="0.25">
      <c r="A18" s="1" t="s">
        <v>13</v>
      </c>
      <c r="C18" s="4">
        <v>448500</v>
      </c>
      <c r="D18" s="31">
        <f>(C18*100)/$C$26</f>
        <v>1.9169779707815799</v>
      </c>
      <c r="E18" s="4">
        <v>239164.39</v>
      </c>
      <c r="F18" s="4">
        <f t="shared" si="0"/>
        <v>687664.39</v>
      </c>
      <c r="G18" s="4">
        <f>(F18*100)/$F$26</f>
        <v>2.4786267217065729</v>
      </c>
      <c r="H18" s="4">
        <v>0</v>
      </c>
      <c r="I18" s="5">
        <f>(H18*100)/F18</f>
        <v>0</v>
      </c>
      <c r="J18" s="4">
        <f t="shared" si="2"/>
        <v>687664.39</v>
      </c>
    </row>
    <row r="19" spans="1:10" x14ac:dyDescent="0.25">
      <c r="B19" t="s">
        <v>14</v>
      </c>
      <c r="C19" s="3">
        <v>330000</v>
      </c>
      <c r="D19" s="29">
        <f>(C19*100)/$C$26</f>
        <v>1.4104854634513297</v>
      </c>
      <c r="E19" s="3">
        <v>0</v>
      </c>
      <c r="F19" s="30">
        <f t="shared" si="0"/>
        <v>330000</v>
      </c>
      <c r="G19" s="3">
        <f>(F19*100)/$F$26</f>
        <v>1.1894564122524494</v>
      </c>
      <c r="H19" s="3">
        <v>0</v>
      </c>
      <c r="I19" s="9">
        <f>(H19*100)/F19</f>
        <v>0</v>
      </c>
      <c r="J19" s="3">
        <f t="shared" si="2"/>
        <v>330000</v>
      </c>
    </row>
    <row r="20" spans="1:10" x14ac:dyDescent="0.25">
      <c r="B20" t="s">
        <v>24</v>
      </c>
      <c r="C20" s="3">
        <v>43500</v>
      </c>
      <c r="D20" s="29">
        <f>(C20*100)/$C$26</f>
        <v>0.18592762927312984</v>
      </c>
      <c r="E20" s="3">
        <v>0</v>
      </c>
      <c r="F20" s="30">
        <f t="shared" si="0"/>
        <v>43500</v>
      </c>
      <c r="G20" s="3">
        <f>(F20*100)/$F$26</f>
        <v>0.15679198161509558</v>
      </c>
      <c r="H20" s="3">
        <v>0</v>
      </c>
      <c r="I20" s="9">
        <f>(H20*100)/F20</f>
        <v>0</v>
      </c>
      <c r="J20" s="3">
        <f t="shared" si="2"/>
        <v>43500</v>
      </c>
    </row>
    <row r="21" spans="1:10" x14ac:dyDescent="0.25">
      <c r="B21" t="s">
        <v>15</v>
      </c>
      <c r="C21" s="3">
        <v>75000</v>
      </c>
      <c r="D21" s="29">
        <f>(C21*100)/$C$26</f>
        <v>0.32056487805712036</v>
      </c>
      <c r="E21" s="3">
        <v>0</v>
      </c>
      <c r="F21" s="30">
        <f t="shared" si="0"/>
        <v>75000</v>
      </c>
      <c r="G21" s="3">
        <f>(F21*100)/$F$26</f>
        <v>0.27033100278464756</v>
      </c>
      <c r="H21" s="3">
        <v>0</v>
      </c>
      <c r="I21" s="32">
        <f>(H21*100)/F21</f>
        <v>0</v>
      </c>
      <c r="J21" s="3">
        <f t="shared" si="2"/>
        <v>75000</v>
      </c>
    </row>
    <row r="22" spans="1:10" s="1" customFormat="1" x14ac:dyDescent="0.25">
      <c r="A22" s="7" t="s">
        <v>16</v>
      </c>
      <c r="C22" s="4">
        <v>0</v>
      </c>
      <c r="D22" s="5">
        <f>(C22*100)/$C$26</f>
        <v>0</v>
      </c>
      <c r="E22" s="4">
        <v>0</v>
      </c>
      <c r="F22" s="4">
        <f t="shared" si="0"/>
        <v>0</v>
      </c>
      <c r="G22" s="4">
        <f>(F22*100)/$F$26</f>
        <v>0</v>
      </c>
      <c r="H22" s="4">
        <v>0</v>
      </c>
      <c r="I22" s="4">
        <v>0</v>
      </c>
      <c r="J22" s="4">
        <v>0</v>
      </c>
    </row>
    <row r="23" spans="1:10" x14ac:dyDescent="0.25">
      <c r="A23" s="8" t="s">
        <v>19</v>
      </c>
      <c r="C23" s="4">
        <v>0</v>
      </c>
      <c r="D23" s="5">
        <f>(C23*100)/$C$26</f>
        <v>0</v>
      </c>
      <c r="E23" s="4">
        <v>0</v>
      </c>
      <c r="F23" s="4">
        <f t="shared" si="0"/>
        <v>0</v>
      </c>
      <c r="G23" s="4">
        <f>(F23*100)/$F$26</f>
        <v>0</v>
      </c>
      <c r="H23" s="4">
        <v>0</v>
      </c>
      <c r="I23" s="4">
        <v>0</v>
      </c>
      <c r="J23" s="4">
        <v>0</v>
      </c>
    </row>
    <row r="24" spans="1:10" s="1" customFormat="1" x14ac:dyDescent="0.25">
      <c r="A24" s="8" t="s">
        <v>20</v>
      </c>
      <c r="C24" s="4">
        <v>0</v>
      </c>
      <c r="D24" s="5">
        <f>(C24*100)/$C$26</f>
        <v>0</v>
      </c>
      <c r="E24" s="4">
        <v>0</v>
      </c>
      <c r="F24" s="4">
        <f t="shared" si="0"/>
        <v>0</v>
      </c>
      <c r="G24" s="4">
        <f>(F24*100)/$F$26</f>
        <v>0</v>
      </c>
      <c r="H24" s="4">
        <v>0</v>
      </c>
      <c r="I24" s="4">
        <v>0</v>
      </c>
      <c r="J24" s="4">
        <v>0</v>
      </c>
    </row>
    <row r="25" spans="1:10" x14ac:dyDescent="0.25">
      <c r="A25" s="7" t="s">
        <v>17</v>
      </c>
      <c r="C25" s="4">
        <v>0</v>
      </c>
      <c r="D25" s="5">
        <f>(C25*100)/$C$26</f>
        <v>0</v>
      </c>
      <c r="E25" s="4">
        <v>0</v>
      </c>
      <c r="F25" s="4">
        <f t="shared" si="0"/>
        <v>0</v>
      </c>
      <c r="G25" s="4">
        <f>(F25*100)/$F$26</f>
        <v>0</v>
      </c>
      <c r="H25" s="4">
        <v>0</v>
      </c>
      <c r="I25" s="4">
        <v>0</v>
      </c>
      <c r="J25" s="4">
        <v>0</v>
      </c>
    </row>
    <row r="26" spans="1:10" x14ac:dyDescent="0.25">
      <c r="A26" s="1" t="s">
        <v>18</v>
      </c>
      <c r="C26" s="4">
        <v>23396200</v>
      </c>
      <c r="D26" s="1">
        <f>(C26*100)/$C$26</f>
        <v>100</v>
      </c>
      <c r="E26" s="4">
        <v>4347565.6900000004</v>
      </c>
      <c r="F26" s="4">
        <f t="shared" si="0"/>
        <v>27743765.690000001</v>
      </c>
      <c r="G26" s="4">
        <f>(F26*100)/$F$26</f>
        <v>100</v>
      </c>
      <c r="H26" s="4">
        <v>8272424.7800000003</v>
      </c>
      <c r="I26" s="5">
        <f>(H26*100)/F26</f>
        <v>29.8172384831729</v>
      </c>
      <c r="J26" s="4">
        <f>F26-H26</f>
        <v>19471340.91</v>
      </c>
    </row>
    <row r="31" spans="1:10" x14ac:dyDescent="0.25">
      <c r="B31" s="13" t="s">
        <v>1</v>
      </c>
      <c r="C31" s="14" t="s">
        <v>27</v>
      </c>
      <c r="D31" s="18"/>
      <c r="E31" s="25"/>
      <c r="F31" s="19"/>
    </row>
    <row r="32" spans="1:10" x14ac:dyDescent="0.25">
      <c r="B32" s="15" t="s">
        <v>28</v>
      </c>
      <c r="C32" s="16">
        <v>8272424.7800000003</v>
      </c>
      <c r="D32" s="20"/>
      <c r="E32" s="19"/>
      <c r="F32" s="19"/>
    </row>
    <row r="33" spans="2:6" x14ac:dyDescent="0.25">
      <c r="B33" s="15" t="s">
        <v>29</v>
      </c>
      <c r="C33" s="16">
        <v>19471340.91</v>
      </c>
      <c r="D33" s="20"/>
      <c r="E33" s="19"/>
      <c r="F33" s="19"/>
    </row>
    <row r="34" spans="2:6" x14ac:dyDescent="0.25">
      <c r="B34" s="15"/>
      <c r="C34" s="16">
        <f>SUM(C32:C33)</f>
        <v>27743765.690000001</v>
      </c>
      <c r="D34" s="20"/>
      <c r="E34" s="19"/>
      <c r="F34" s="19"/>
    </row>
    <row r="35" spans="2:6" x14ac:dyDescent="0.25">
      <c r="D35" s="20"/>
      <c r="E35" s="19"/>
      <c r="F35" s="19"/>
    </row>
    <row r="53" spans="2:6" x14ac:dyDescent="0.25">
      <c r="B53" s="12"/>
      <c r="C53" s="12"/>
      <c r="D53" s="12"/>
      <c r="E53" s="2"/>
      <c r="F53" s="2"/>
    </row>
    <row r="54" spans="2:6" x14ac:dyDescent="0.25">
      <c r="B54" s="13" t="s">
        <v>0</v>
      </c>
      <c r="C54" s="14" t="s">
        <v>35</v>
      </c>
      <c r="D54" s="12"/>
      <c r="E54" s="2"/>
    </row>
    <row r="55" spans="2:6" x14ac:dyDescent="0.25">
      <c r="B55" s="15" t="s">
        <v>21</v>
      </c>
      <c r="C55" s="16">
        <v>240000</v>
      </c>
      <c r="D55" s="20"/>
      <c r="E55" s="19"/>
    </row>
    <row r="56" spans="2:6" x14ac:dyDescent="0.25">
      <c r="B56" s="15" t="s">
        <v>13</v>
      </c>
      <c r="C56" s="16">
        <v>687664.39</v>
      </c>
      <c r="D56" s="21"/>
      <c r="E56" s="28"/>
    </row>
    <row r="57" spans="2:6" x14ac:dyDescent="0.25">
      <c r="B57" s="17" t="s">
        <v>7</v>
      </c>
      <c r="C57" s="16">
        <v>952200</v>
      </c>
      <c r="D57" s="20"/>
      <c r="E57" s="19"/>
    </row>
    <row r="58" spans="2:6" x14ac:dyDescent="0.25">
      <c r="B58" s="15" t="s">
        <v>9</v>
      </c>
      <c r="C58" s="16">
        <v>12589494.93</v>
      </c>
      <c r="D58" s="20"/>
      <c r="E58" s="19"/>
    </row>
    <row r="59" spans="2:6" x14ac:dyDescent="0.25">
      <c r="B59" s="15" t="s">
        <v>3</v>
      </c>
      <c r="C59" s="16">
        <v>13274406.370000001</v>
      </c>
      <c r="D59" s="20"/>
      <c r="E59" s="19"/>
    </row>
    <row r="60" spans="2:6" x14ac:dyDescent="0.25">
      <c r="B60" s="15"/>
      <c r="C60" s="34">
        <f>SUM(C55:C59)</f>
        <v>27743765.690000001</v>
      </c>
      <c r="D60" s="20"/>
      <c r="E60" s="19"/>
    </row>
  </sheetData>
  <sortState xmlns:xlrd2="http://schemas.microsoft.com/office/spreadsheetml/2017/richdata2" ref="B55:C59">
    <sortCondition ref="C59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sqref="A1:A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2024-05-09T18:14:14Z</dcterms:modified>
</cp:coreProperties>
</file>