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P\Desktop\REUNIÓN SEMANAL\2024\14 de mayo\"/>
    </mc:Choice>
  </mc:AlternateContent>
  <xr:revisionPtr revIDLastSave="0" documentId="13_ncr:1_{98861BCB-8E13-4CE8-A5C6-2B868E098FD5}" xr6:coauthVersionLast="47" xr6:coauthVersionMax="47" xr10:uidLastSave="{00000000-0000-0000-0000-000000000000}"/>
  <bookViews>
    <workbookView xWindow="-120" yWindow="-120" windowWidth="20730" windowHeight="11160" xr2:uid="{4F3FD038-0753-4BD5-B26E-3F8EA729D8EF}"/>
  </bookViews>
  <sheets>
    <sheet name="Análisis 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  <c r="F12" i="1"/>
  <c r="F4" i="1"/>
  <c r="F5" i="1"/>
  <c r="F6" i="1"/>
  <c r="G6" i="1" s="1"/>
  <c r="F7" i="1"/>
  <c r="F8" i="1"/>
  <c r="F9" i="1"/>
  <c r="F10" i="1"/>
  <c r="G10" i="1" s="1"/>
  <c r="F11" i="1"/>
  <c r="F13" i="1"/>
  <c r="F14" i="1"/>
  <c r="G14" i="1" s="1"/>
  <c r="F15" i="1"/>
  <c r="F16" i="1"/>
  <c r="F17" i="1"/>
  <c r="F18" i="1"/>
  <c r="G18" i="1" s="1"/>
  <c r="F19" i="1"/>
  <c r="F20" i="1"/>
  <c r="G20" i="1" s="1"/>
  <c r="F21" i="1"/>
  <c r="F23" i="1"/>
  <c r="G23" i="1" s="1"/>
  <c r="F24" i="1"/>
  <c r="G24" i="1" s="1"/>
  <c r="F25" i="1"/>
  <c r="G25" i="1" s="1"/>
  <c r="F26" i="1"/>
  <c r="G12" i="1" s="1"/>
  <c r="F3" i="1"/>
  <c r="G3" i="1" s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3" i="1"/>
  <c r="G8" i="1"/>
  <c r="G22" i="1"/>
  <c r="G26" i="1"/>
  <c r="G21" i="1" l="1"/>
  <c r="G17" i="1"/>
  <c r="G13" i="1"/>
  <c r="G9" i="1"/>
  <c r="G5" i="1"/>
  <c r="G16" i="1"/>
  <c r="G4" i="1"/>
  <c r="G19" i="1"/>
  <c r="G15" i="1"/>
  <c r="G11" i="1"/>
  <c r="G7" i="1"/>
  <c r="I21" i="1"/>
  <c r="I22" i="1"/>
  <c r="I14" i="1"/>
  <c r="J14" i="1"/>
  <c r="I5" i="1"/>
  <c r="J5" i="1"/>
  <c r="J4" i="1"/>
  <c r="J22" i="1"/>
  <c r="I26" i="1"/>
  <c r="I4" i="1"/>
  <c r="I6" i="1"/>
  <c r="I7" i="1"/>
  <c r="I8" i="1"/>
  <c r="I9" i="1"/>
  <c r="I10" i="1"/>
  <c r="I11" i="1"/>
  <c r="I12" i="1"/>
  <c r="I13" i="1"/>
  <c r="I15" i="1"/>
  <c r="I16" i="1"/>
  <c r="I18" i="1"/>
  <c r="I19" i="1"/>
  <c r="I20" i="1"/>
  <c r="I3" i="1"/>
  <c r="J9" i="1"/>
  <c r="J10" i="1"/>
  <c r="J11" i="1"/>
  <c r="J12" i="1"/>
  <c r="J13" i="1"/>
  <c r="J15" i="1"/>
  <c r="J16" i="1"/>
  <c r="J17" i="1"/>
  <c r="J18" i="1"/>
  <c r="J19" i="1"/>
  <c r="J20" i="1"/>
  <c r="J21" i="1"/>
  <c r="J23" i="1"/>
  <c r="J24" i="1"/>
  <c r="J25" i="1"/>
  <c r="J26" i="1"/>
  <c r="J6" i="1"/>
  <c r="J7" i="1"/>
  <c r="J8" i="1"/>
  <c r="J3" i="1"/>
</calcChain>
</file>

<file path=xl/sharedStrings.xml><?xml version="1.0" encoding="utf-8"?>
<sst xmlns="http://schemas.openxmlformats.org/spreadsheetml/2006/main" count="49" uniqueCount="37">
  <si>
    <t xml:space="preserve">Concepto </t>
  </si>
  <si>
    <t>Presupuesto</t>
  </si>
  <si>
    <t xml:space="preserve">Devengado </t>
  </si>
  <si>
    <t>Subejercicio</t>
  </si>
  <si>
    <t>Servicios Generales</t>
  </si>
  <si>
    <t xml:space="preserve">Remuneraciones al personal de carácter permanente </t>
  </si>
  <si>
    <t xml:space="preserve">Remuneraciones adicionales y especiales </t>
  </si>
  <si>
    <t>Seguridad social</t>
  </si>
  <si>
    <t xml:space="preserve">Materiales y suministros </t>
  </si>
  <si>
    <t xml:space="preserve">Combustibles, lubricantes y aditivos </t>
  </si>
  <si>
    <t>Servicios personales</t>
  </si>
  <si>
    <t xml:space="preserve">Servicios básicos </t>
  </si>
  <si>
    <t xml:space="preserve">Servicios de instalación, reparación, mantenimiento y conservación </t>
  </si>
  <si>
    <t xml:space="preserve">Servicios de comunicación social y publicidad </t>
  </si>
  <si>
    <t>Bienes Muebles, Inmuebles e Intangibles</t>
  </si>
  <si>
    <t xml:space="preserve">Mobiliario y equipo de administración </t>
  </si>
  <si>
    <t xml:space="preserve">Maquinaria, otros equipos y herramientas </t>
  </si>
  <si>
    <t>Inversión Pública</t>
  </si>
  <si>
    <t>Deuda Pública</t>
  </si>
  <si>
    <t>Total del Gasto</t>
  </si>
  <si>
    <t>Servicios de arrendamientos</t>
  </si>
  <si>
    <t>Inversiones financieras y otras provisiones</t>
  </si>
  <si>
    <t>Participaciones y aportaciones</t>
  </si>
  <si>
    <t>Transferencias, asignaciones, subsidios y otras ayudas</t>
  </si>
  <si>
    <t>% Gasto</t>
  </si>
  <si>
    <t>Obra pública en bienes del dominio público</t>
  </si>
  <si>
    <t>Remuneraciones al personal de carácter transitorio</t>
  </si>
  <si>
    <t xml:space="preserve">Materiales y artículos de construcción y de reparación </t>
  </si>
  <si>
    <t>Servicios financieros, bancarios y comerciales</t>
  </si>
  <si>
    <t xml:space="preserve">Presupuesto Devengado </t>
  </si>
  <si>
    <t xml:space="preserve">Presupuesto Por Ejercer </t>
  </si>
  <si>
    <t>Presupuesto aprobado</t>
  </si>
  <si>
    <t>%</t>
  </si>
  <si>
    <t xml:space="preserve">Aumentos / Disminución </t>
  </si>
  <si>
    <t>Presupuesto modificado</t>
  </si>
  <si>
    <t xml:space="preserve">% </t>
  </si>
  <si>
    <t>Monto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</si>
</sst>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4" fontId="1" fillId="0" borderId="0" xfId="0" applyNumberFormat="1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2" fontId="1" fillId="0" borderId="0" xfId="0" applyNumberFormat="1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2" fontId="0" fillId="0" borderId="0" xfId="0" applyNumberFormat="1"/>
    <xf numFmtId="2" fontId="3" fillId="0" borderId="0" xfId="0" applyNumberFormat="1" applyFont="1"/>
    <xf numFmtId="2" fontId="4" fillId="0" borderId="0" xfId="0" applyNumberFormat="1" applyFont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5" fillId="0" borderId="0" xfId="0" applyFont="1" applyAlignment="1">
      <alignment horizontal="center" wrapText="1"/>
    </xf>
    <xf numFmtId="4" fontId="5" fillId="0" borderId="0" xfId="0" applyNumberFormat="1" applyFont="1" applyAlignment="1">
      <alignment horizontal="center" wrapText="1"/>
    </xf>
    <xf numFmtId="4" fontId="5" fillId="0" borderId="0" xfId="0" applyNumberFormat="1" applyFont="1" applyAlignment="1">
      <alignment horizontal="center"/>
    </xf>
    <xf numFmtId="0" fontId="6" fillId="0" borderId="0" xfId="0" applyFont="1"/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Presupuesto de Egresos 2024 COMUN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'Análisis '!$C$47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763-41C8-9E6C-499EB622E1E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763-41C8-9E6C-499EB622E1E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F763-41C8-9E6C-499EB622E1E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F763-41C8-9E6C-499EB622E1E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F763-41C8-9E6C-499EB622E1E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'Análisis '!$B$52:$B$56</c:f>
              <c:strCache>
                <c:ptCount val="5"/>
                <c:pt idx="0">
                  <c:v>Bienes Muebles, Inmuebles e Intangibles</c:v>
                </c:pt>
                <c:pt idx="1">
                  <c:v>Servicios Generales</c:v>
                </c:pt>
                <c:pt idx="2">
                  <c:v>Servicios personales</c:v>
                </c:pt>
                <c:pt idx="3">
                  <c:v>Inversión Pública</c:v>
                </c:pt>
                <c:pt idx="4">
                  <c:v>Materiales y suministros </c:v>
                </c:pt>
              </c:strCache>
            </c:strRef>
          </c:cat>
          <c:val>
            <c:numRef>
              <c:f>'Análisis '!$C$52:$C$56</c:f>
              <c:numCache>
                <c:formatCode>#,##0.00</c:formatCode>
                <c:ptCount val="5"/>
                <c:pt idx="0">
                  <c:v>1756250</c:v>
                </c:pt>
                <c:pt idx="1">
                  <c:v>13618564.25</c:v>
                </c:pt>
                <c:pt idx="2">
                  <c:v>14525839.199999999</c:v>
                </c:pt>
                <c:pt idx="3">
                  <c:v>23300000</c:v>
                </c:pt>
                <c:pt idx="4">
                  <c:v>36879346.549999997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7C-4F94-B08A-2041DEEDAC3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Gasto del Presupuesto de Egresos 2024 </a:t>
            </a:r>
            <a:r>
              <a:rPr lang="en-US"/>
              <a:t> COMUN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'Análisis '!$C$31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934F-429C-A0A3-B1CF5AF99F8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934F-429C-A0A3-B1CF5AF99F8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'Análisis '!$B$32:$B$33</c:f>
              <c:strCache>
                <c:ptCount val="2"/>
                <c:pt idx="0">
                  <c:v>Presupuesto Devengado </c:v>
                </c:pt>
                <c:pt idx="1">
                  <c:v>Presupuesto Por Ejercer </c:v>
                </c:pt>
              </c:strCache>
            </c:strRef>
          </c:cat>
          <c:val>
            <c:numRef>
              <c:f>'Análisis '!$C$32:$C$33</c:f>
              <c:numCache>
                <c:formatCode>#,##0.00</c:formatCode>
                <c:ptCount val="2"/>
                <c:pt idx="0">
                  <c:v>10027335.220000001</c:v>
                </c:pt>
                <c:pt idx="1">
                  <c:v>80052664.780000001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F9-49F3-8553-EE43556FE73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194163</xdr:colOff>
      <xdr:row>44</xdr:row>
      <xdr:rowOff>53486</xdr:rowOff>
    </xdr:from>
    <xdr:to>
      <xdr:col>7</xdr:col>
      <xdr:colOff>1146663</xdr:colOff>
      <xdr:row>58</xdr:row>
      <xdr:rowOff>129686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7C5B9B3-B0FE-5B4F-A9FA-7BFC2A1D28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113567</xdr:colOff>
      <xdr:row>27</xdr:row>
      <xdr:rowOff>53486</xdr:rowOff>
    </xdr:from>
    <xdr:to>
      <xdr:col>8</xdr:col>
      <xdr:colOff>7327</xdr:colOff>
      <xdr:row>41</xdr:row>
      <xdr:rowOff>129686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422CBF0-EB66-4262-E007-E1525273A2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7084-B437-49A0-9B6F-FE3026C9C1A1}">
  <dimension ref="A2:J57"/>
  <sheetViews>
    <sheetView tabSelected="1" topLeftCell="C19" zoomScale="130" zoomScaleNormal="130" workbookViewId="0">
      <selection activeCell="H21" sqref="H21"/>
    </sheetView>
  </sheetViews>
  <sheetFormatPr baseColWidth="10" defaultRowHeight="15" x14ac:dyDescent="0.25"/>
  <cols>
    <col min="1" max="1" width="2.42578125" customWidth="1"/>
    <col min="2" max="2" width="47.5703125" customWidth="1"/>
    <col min="3" max="3" width="18.5703125" customWidth="1"/>
    <col min="4" max="4" width="8.5703125" style="3" customWidth="1"/>
    <col min="5" max="5" width="18.5703125" customWidth="1"/>
    <col min="6" max="6" width="18.5703125" style="3" customWidth="1"/>
    <col min="7" max="7" width="8.5703125" style="3" customWidth="1"/>
    <col min="8" max="8" width="18.5703125" style="3" customWidth="1"/>
    <col min="9" max="9" width="8.5703125" customWidth="1"/>
    <col min="10" max="10" width="18.5703125" style="3" customWidth="1"/>
  </cols>
  <sheetData>
    <row r="2" spans="1:10" s="20" customFormat="1" ht="25.5" x14ac:dyDescent="0.2">
      <c r="A2" s="23" t="s">
        <v>0</v>
      </c>
      <c r="B2" s="23"/>
      <c r="C2" s="17" t="s">
        <v>31</v>
      </c>
      <c r="D2" s="18" t="s">
        <v>32</v>
      </c>
      <c r="E2" s="17" t="s">
        <v>33</v>
      </c>
      <c r="F2" s="18" t="s">
        <v>34</v>
      </c>
      <c r="G2" s="18" t="s">
        <v>35</v>
      </c>
      <c r="H2" s="19" t="s">
        <v>2</v>
      </c>
      <c r="I2" s="19" t="s">
        <v>24</v>
      </c>
      <c r="J2" s="19" t="s">
        <v>3</v>
      </c>
    </row>
    <row r="3" spans="1:10" s="1" customFormat="1" x14ac:dyDescent="0.25">
      <c r="A3" s="1" t="s">
        <v>10</v>
      </c>
      <c r="C3" s="4">
        <v>14525839.199999999</v>
      </c>
      <c r="D3" s="4">
        <f>(C3*100)/$C$26</f>
        <v>16.125487566607461</v>
      </c>
      <c r="E3" s="4">
        <v>0</v>
      </c>
      <c r="F3" s="4">
        <f>C3+E3</f>
        <v>14525839.199999999</v>
      </c>
      <c r="G3" s="4">
        <f>(F3*100)/$F$26</f>
        <v>16.125487566607461</v>
      </c>
      <c r="H3" s="4">
        <v>2325660.4700000002</v>
      </c>
      <c r="I3" s="5">
        <f t="shared" ref="I3:I16" si="0">(H3*100)/F3</f>
        <v>16.010506780221004</v>
      </c>
      <c r="J3" s="4">
        <f>F3-H3</f>
        <v>12200178.729999999</v>
      </c>
    </row>
    <row r="4" spans="1:10" x14ac:dyDescent="0.25">
      <c r="B4" t="s">
        <v>5</v>
      </c>
      <c r="C4" s="3">
        <v>8439693.9600000009</v>
      </c>
      <c r="D4" s="3">
        <f t="shared" ref="D4:D26" si="1">(C4*100)/$C$26</f>
        <v>9.3691096358792194</v>
      </c>
      <c r="E4" s="3">
        <v>0</v>
      </c>
      <c r="F4" s="3">
        <f t="shared" ref="F4:F26" si="2">C4+E4</f>
        <v>8439693.9600000009</v>
      </c>
      <c r="G4" s="3">
        <f t="shared" ref="G4:G26" si="3">(F4*100)/$F$26</f>
        <v>9.3691096358792194</v>
      </c>
      <c r="H4" s="3">
        <v>1814813</v>
      </c>
      <c r="I4" s="10">
        <f t="shared" si="0"/>
        <v>21.503303420732092</v>
      </c>
      <c r="J4" s="3">
        <f t="shared" ref="J4:J26" si="4">F4-H4</f>
        <v>6624880.9600000009</v>
      </c>
    </row>
    <row r="5" spans="1:10" x14ac:dyDescent="0.25">
      <c r="B5" t="s">
        <v>26</v>
      </c>
      <c r="C5" s="3">
        <v>0</v>
      </c>
      <c r="D5" s="3">
        <f t="shared" si="1"/>
        <v>0</v>
      </c>
      <c r="E5" s="3">
        <v>4875</v>
      </c>
      <c r="F5" s="3">
        <f t="shared" si="2"/>
        <v>4875</v>
      </c>
      <c r="G5" s="3">
        <f t="shared" si="3"/>
        <v>5.4118561278863235E-3</v>
      </c>
      <c r="H5" s="3">
        <v>4875</v>
      </c>
      <c r="I5" s="12">
        <f t="shared" si="0"/>
        <v>100</v>
      </c>
      <c r="J5" s="3">
        <f t="shared" si="4"/>
        <v>0</v>
      </c>
    </row>
    <row r="6" spans="1:10" x14ac:dyDescent="0.25">
      <c r="B6" t="s">
        <v>6</v>
      </c>
      <c r="C6" s="3">
        <v>3315385.17</v>
      </c>
      <c r="D6" s="3">
        <f t="shared" si="1"/>
        <v>3.6804897535523979</v>
      </c>
      <c r="E6" s="3">
        <v>0</v>
      </c>
      <c r="F6" s="3">
        <f t="shared" si="2"/>
        <v>3315385.17</v>
      </c>
      <c r="G6" s="3">
        <f t="shared" si="3"/>
        <v>3.6804897535523979</v>
      </c>
      <c r="H6" s="3">
        <v>198556.81</v>
      </c>
      <c r="I6" s="10">
        <f t="shared" si="0"/>
        <v>5.988951503936419</v>
      </c>
      <c r="J6" s="3">
        <f t="shared" si="4"/>
        <v>3116828.36</v>
      </c>
    </row>
    <row r="7" spans="1:10" x14ac:dyDescent="0.25">
      <c r="B7" t="s">
        <v>7</v>
      </c>
      <c r="C7" s="3">
        <v>1904228.57</v>
      </c>
      <c r="D7" s="3">
        <f t="shared" si="1"/>
        <v>2.1139304729129664</v>
      </c>
      <c r="E7" s="3">
        <v>0</v>
      </c>
      <c r="F7" s="3">
        <f t="shared" si="2"/>
        <v>1904228.57</v>
      </c>
      <c r="G7" s="3">
        <f t="shared" si="3"/>
        <v>2.1139304729129664</v>
      </c>
      <c r="H7" s="3">
        <v>307415.65999999997</v>
      </c>
      <c r="I7" s="10">
        <f t="shared" si="0"/>
        <v>16.143842437990518</v>
      </c>
      <c r="J7" s="3">
        <f t="shared" si="4"/>
        <v>1596812.9100000001</v>
      </c>
    </row>
    <row r="8" spans="1:10" s="1" customFormat="1" x14ac:dyDescent="0.25">
      <c r="A8" s="1" t="s">
        <v>8</v>
      </c>
      <c r="C8" s="4">
        <v>36879346.549999997</v>
      </c>
      <c r="D8" s="3">
        <f t="shared" si="1"/>
        <v>40.940660024422733</v>
      </c>
      <c r="E8" s="4">
        <v>0</v>
      </c>
      <c r="F8" s="4">
        <f t="shared" si="2"/>
        <v>36879346.549999997</v>
      </c>
      <c r="G8" s="4">
        <f t="shared" si="3"/>
        <v>40.940660024422733</v>
      </c>
      <c r="H8" s="4">
        <v>3323593.04</v>
      </c>
      <c r="I8" s="5">
        <f t="shared" si="0"/>
        <v>9.0120713920295863</v>
      </c>
      <c r="J8" s="4">
        <f t="shared" si="4"/>
        <v>33555753.509999998</v>
      </c>
    </row>
    <row r="9" spans="1:10" s="1" customFormat="1" x14ac:dyDescent="0.25">
      <c r="B9" s="6" t="s">
        <v>27</v>
      </c>
      <c r="C9" s="21">
        <v>22804564.199999999</v>
      </c>
      <c r="D9" s="3">
        <f t="shared" si="1"/>
        <v>25.315901642984013</v>
      </c>
      <c r="E9" s="21">
        <v>0</v>
      </c>
      <c r="F9" s="3">
        <f t="shared" si="2"/>
        <v>22804564.199999999</v>
      </c>
      <c r="G9" s="3">
        <f t="shared" si="3"/>
        <v>25.315901642984013</v>
      </c>
      <c r="H9" s="3">
        <v>2365687.0499999998</v>
      </c>
      <c r="I9" s="10">
        <f t="shared" si="0"/>
        <v>10.37374373503704</v>
      </c>
      <c r="J9" s="3">
        <f t="shared" si="4"/>
        <v>20438877.149999999</v>
      </c>
    </row>
    <row r="10" spans="1:10" x14ac:dyDescent="0.25">
      <c r="B10" t="s">
        <v>9</v>
      </c>
      <c r="C10" s="3">
        <v>12480601.01</v>
      </c>
      <c r="D10" s="3">
        <f t="shared" si="1"/>
        <v>13.855018883214919</v>
      </c>
      <c r="E10" s="3">
        <v>0</v>
      </c>
      <c r="F10" s="3">
        <f t="shared" si="2"/>
        <v>12480601.01</v>
      </c>
      <c r="G10" s="3">
        <f t="shared" si="3"/>
        <v>13.855018883214919</v>
      </c>
      <c r="H10" s="3">
        <v>911195.65</v>
      </c>
      <c r="I10" s="10">
        <f t="shared" si="0"/>
        <v>7.3008956000589267</v>
      </c>
      <c r="J10" s="3">
        <f t="shared" si="4"/>
        <v>11569405.359999999</v>
      </c>
    </row>
    <row r="11" spans="1:10" s="1" customFormat="1" x14ac:dyDescent="0.25">
      <c r="A11" s="1" t="s">
        <v>4</v>
      </c>
      <c r="C11" s="4">
        <v>13618564.25</v>
      </c>
      <c r="D11" s="3">
        <f t="shared" si="1"/>
        <v>15.11829956705151</v>
      </c>
      <c r="E11" s="4">
        <v>0</v>
      </c>
      <c r="F11" s="4">
        <f t="shared" si="2"/>
        <v>13618564.25</v>
      </c>
      <c r="G11" s="4">
        <f t="shared" si="3"/>
        <v>15.11829956705151</v>
      </c>
      <c r="H11" s="4">
        <v>890607.67</v>
      </c>
      <c r="I11" s="5">
        <f t="shared" si="0"/>
        <v>6.5396590540004977</v>
      </c>
      <c r="J11" s="4">
        <f t="shared" si="4"/>
        <v>12727956.58</v>
      </c>
    </row>
    <row r="12" spans="1:10" x14ac:dyDescent="0.25">
      <c r="B12" t="s">
        <v>11</v>
      </c>
      <c r="C12" s="3">
        <v>627665.88</v>
      </c>
      <c r="D12" s="3">
        <f t="shared" si="1"/>
        <v>0.69678716696269982</v>
      </c>
      <c r="E12" s="3">
        <v>-4708.5</v>
      </c>
      <c r="F12" s="3">
        <f t="shared" si="2"/>
        <v>622957.38</v>
      </c>
      <c r="G12" s="3">
        <f t="shared" si="3"/>
        <v>0.69156014653641207</v>
      </c>
      <c r="H12" s="3">
        <v>51189.62</v>
      </c>
      <c r="I12" s="10">
        <f t="shared" si="0"/>
        <v>8.2171945695546622</v>
      </c>
      <c r="J12" s="3">
        <f t="shared" si="4"/>
        <v>571767.76</v>
      </c>
    </row>
    <row r="13" spans="1:10" x14ac:dyDescent="0.25">
      <c r="B13" t="s">
        <v>20</v>
      </c>
      <c r="C13" s="3">
        <v>180000</v>
      </c>
      <c r="D13" s="3">
        <f t="shared" si="1"/>
        <v>0.19982238010657194</v>
      </c>
      <c r="E13" s="3">
        <v>0</v>
      </c>
      <c r="F13" s="3">
        <f t="shared" si="2"/>
        <v>180000</v>
      </c>
      <c r="G13" s="3">
        <f t="shared" si="3"/>
        <v>0.19982238010657194</v>
      </c>
      <c r="H13" s="3">
        <v>34301.129999999997</v>
      </c>
      <c r="I13" s="10">
        <f t="shared" si="0"/>
        <v>19.05618333333333</v>
      </c>
      <c r="J13" s="3">
        <f t="shared" si="4"/>
        <v>145698.87</v>
      </c>
    </row>
    <row r="14" spans="1:10" x14ac:dyDescent="0.25">
      <c r="B14" t="s">
        <v>28</v>
      </c>
      <c r="C14" s="3">
        <v>9853098.1099999994</v>
      </c>
      <c r="D14" s="3">
        <f t="shared" si="1"/>
        <v>10.938163976465365</v>
      </c>
      <c r="E14" s="3">
        <v>0</v>
      </c>
      <c r="F14" s="3">
        <f t="shared" si="2"/>
        <v>9853098.1099999994</v>
      </c>
      <c r="G14" s="3">
        <f t="shared" si="3"/>
        <v>10.938163976465365</v>
      </c>
      <c r="H14" s="3">
        <v>538003.88</v>
      </c>
      <c r="I14" s="11">
        <f t="shared" si="0"/>
        <v>5.4602509179724388</v>
      </c>
      <c r="J14" s="3">
        <f t="shared" si="4"/>
        <v>9315094.2299999986</v>
      </c>
    </row>
    <row r="15" spans="1:10" x14ac:dyDescent="0.25">
      <c r="B15" t="s">
        <v>12</v>
      </c>
      <c r="C15" s="3">
        <v>1371638.67</v>
      </c>
      <c r="D15" s="3">
        <f t="shared" si="1"/>
        <v>1.5226894649200711</v>
      </c>
      <c r="E15" s="3">
        <v>0</v>
      </c>
      <c r="F15" s="3">
        <f t="shared" si="2"/>
        <v>1371638.67</v>
      </c>
      <c r="G15" s="3">
        <f t="shared" si="3"/>
        <v>1.5226894649200711</v>
      </c>
      <c r="H15" s="3">
        <v>58057.15</v>
      </c>
      <c r="I15" s="10">
        <f t="shared" si="0"/>
        <v>4.2326854199874671</v>
      </c>
      <c r="J15" s="3">
        <f t="shared" si="4"/>
        <v>1313581.52</v>
      </c>
    </row>
    <row r="16" spans="1:10" x14ac:dyDescent="0.25">
      <c r="B16" t="s">
        <v>13</v>
      </c>
      <c r="C16" s="3">
        <v>72000</v>
      </c>
      <c r="D16" s="3">
        <f t="shared" si="1"/>
        <v>7.9928952042628773E-2</v>
      </c>
      <c r="E16" s="3">
        <v>-15000</v>
      </c>
      <c r="F16" s="3">
        <f t="shared" si="2"/>
        <v>57000</v>
      </c>
      <c r="G16" s="3">
        <f t="shared" si="3"/>
        <v>6.3277087033747778E-2</v>
      </c>
      <c r="H16" s="3">
        <v>0</v>
      </c>
      <c r="I16" s="10">
        <f t="shared" si="0"/>
        <v>0</v>
      </c>
      <c r="J16" s="3">
        <f t="shared" si="4"/>
        <v>57000</v>
      </c>
    </row>
    <row r="17" spans="1:10" x14ac:dyDescent="0.25">
      <c r="A17" s="7" t="s">
        <v>23</v>
      </c>
      <c r="C17" s="3">
        <v>0</v>
      </c>
      <c r="D17" s="3">
        <f t="shared" si="1"/>
        <v>0</v>
      </c>
      <c r="E17" s="3">
        <v>0</v>
      </c>
      <c r="F17" s="3">
        <f t="shared" si="2"/>
        <v>0</v>
      </c>
      <c r="G17" s="4">
        <f t="shared" si="3"/>
        <v>0</v>
      </c>
      <c r="H17" s="4">
        <v>0</v>
      </c>
      <c r="I17" s="5">
        <v>0</v>
      </c>
      <c r="J17" s="4">
        <f t="shared" si="4"/>
        <v>0</v>
      </c>
    </row>
    <row r="18" spans="1:10" s="1" customFormat="1" x14ac:dyDescent="0.25">
      <c r="A18" s="1" t="s">
        <v>14</v>
      </c>
      <c r="C18" s="4">
        <v>1756250</v>
      </c>
      <c r="D18" s="3">
        <f t="shared" si="1"/>
        <v>1.9496558614564832</v>
      </c>
      <c r="E18" s="4">
        <v>0</v>
      </c>
      <c r="F18" s="3">
        <f t="shared" si="2"/>
        <v>1756250</v>
      </c>
      <c r="G18" s="4">
        <f t="shared" si="3"/>
        <v>1.9496558614564832</v>
      </c>
      <c r="H18" s="4">
        <v>0</v>
      </c>
      <c r="I18" s="5">
        <f>(H18*100)/F18</f>
        <v>0</v>
      </c>
      <c r="J18" s="4">
        <f t="shared" si="4"/>
        <v>1756250</v>
      </c>
    </row>
    <row r="19" spans="1:10" x14ac:dyDescent="0.25">
      <c r="B19" t="s">
        <v>15</v>
      </c>
      <c r="C19" s="3">
        <v>698654.85</v>
      </c>
      <c r="D19" s="3">
        <f t="shared" si="1"/>
        <v>0.77559374999999997</v>
      </c>
      <c r="E19" s="3">
        <v>0</v>
      </c>
      <c r="F19" s="3">
        <f t="shared" si="2"/>
        <v>698654.85</v>
      </c>
      <c r="G19" s="3">
        <f t="shared" si="3"/>
        <v>0.77559374999999997</v>
      </c>
      <c r="H19" s="3">
        <v>0</v>
      </c>
      <c r="I19" s="10">
        <f>(H19*100)/F19</f>
        <v>0</v>
      </c>
      <c r="J19" s="3">
        <f t="shared" si="4"/>
        <v>698654.85</v>
      </c>
    </row>
    <row r="20" spans="1:10" x14ac:dyDescent="0.25">
      <c r="B20" t="s">
        <v>16</v>
      </c>
      <c r="C20" s="3">
        <v>1057595.1499999999</v>
      </c>
      <c r="D20" s="3">
        <f t="shared" si="1"/>
        <v>1.1740621114564829</v>
      </c>
      <c r="E20" s="3">
        <v>0</v>
      </c>
      <c r="F20" s="3">
        <f t="shared" si="2"/>
        <v>1057595.1499999999</v>
      </c>
      <c r="G20" s="3">
        <f t="shared" si="3"/>
        <v>1.1740621114564829</v>
      </c>
      <c r="H20" s="3">
        <v>0</v>
      </c>
      <c r="I20" s="10">
        <f>(H20*100)/F20</f>
        <v>0</v>
      </c>
      <c r="J20" s="3">
        <f t="shared" si="4"/>
        <v>1057595.1499999999</v>
      </c>
    </row>
    <row r="21" spans="1:10" s="1" customFormat="1" x14ac:dyDescent="0.25">
      <c r="A21" s="8" t="s">
        <v>17</v>
      </c>
      <c r="C21" s="4">
        <v>23300000</v>
      </c>
      <c r="D21" s="4">
        <f t="shared" si="1"/>
        <v>25.865896980461812</v>
      </c>
      <c r="E21" s="4">
        <v>0</v>
      </c>
      <c r="F21" s="4">
        <f t="shared" si="2"/>
        <v>23300000</v>
      </c>
      <c r="G21" s="4">
        <f t="shared" si="3"/>
        <v>25.865896980461812</v>
      </c>
      <c r="H21" s="4">
        <v>3487474.04</v>
      </c>
      <c r="I21" s="11">
        <f>(H21*100)/F21</f>
        <v>14.96769974248927</v>
      </c>
      <c r="J21" s="4">
        <f t="shared" si="4"/>
        <v>19812525.960000001</v>
      </c>
    </row>
    <row r="22" spans="1:10" s="1" customFormat="1" x14ac:dyDescent="0.25">
      <c r="A22" s="8"/>
      <c r="B22" s="6" t="s">
        <v>25</v>
      </c>
      <c r="C22" s="21">
        <v>23300000</v>
      </c>
      <c r="D22" s="3">
        <f t="shared" si="1"/>
        <v>25.865896980461812</v>
      </c>
      <c r="E22" s="21">
        <v>0</v>
      </c>
      <c r="F22" s="3">
        <v>23300000</v>
      </c>
      <c r="G22" s="3">
        <f t="shared" si="3"/>
        <v>25.865896980461812</v>
      </c>
      <c r="H22" s="3">
        <v>3487474.04</v>
      </c>
      <c r="I22" s="11">
        <f>(H22*100)/F22</f>
        <v>14.96769974248927</v>
      </c>
      <c r="J22" s="3">
        <f t="shared" si="4"/>
        <v>19812525.960000001</v>
      </c>
    </row>
    <row r="23" spans="1:10" x14ac:dyDescent="0.25">
      <c r="A23" s="9" t="s">
        <v>21</v>
      </c>
      <c r="C23" s="4">
        <v>0</v>
      </c>
      <c r="D23" s="4">
        <f t="shared" si="1"/>
        <v>0</v>
      </c>
      <c r="E23" s="4">
        <v>0</v>
      </c>
      <c r="F23" s="4">
        <f t="shared" si="2"/>
        <v>0</v>
      </c>
      <c r="G23" s="4">
        <f t="shared" si="3"/>
        <v>0</v>
      </c>
      <c r="H23" s="4">
        <v>0</v>
      </c>
      <c r="I23" s="10">
        <v>0</v>
      </c>
      <c r="J23" s="4">
        <f t="shared" si="4"/>
        <v>0</v>
      </c>
    </row>
    <row r="24" spans="1:10" s="1" customFormat="1" x14ac:dyDescent="0.25">
      <c r="A24" s="9" t="s">
        <v>22</v>
      </c>
      <c r="C24" s="4">
        <v>0</v>
      </c>
      <c r="D24" s="4">
        <f t="shared" si="1"/>
        <v>0</v>
      </c>
      <c r="E24" s="4">
        <v>0</v>
      </c>
      <c r="F24" s="4">
        <f t="shared" si="2"/>
        <v>0</v>
      </c>
      <c r="G24" s="4">
        <f t="shared" si="3"/>
        <v>0</v>
      </c>
      <c r="H24" s="4">
        <v>0</v>
      </c>
      <c r="I24" s="10">
        <v>0</v>
      </c>
      <c r="J24" s="4">
        <f t="shared" si="4"/>
        <v>0</v>
      </c>
    </row>
    <row r="25" spans="1:10" x14ac:dyDescent="0.25">
      <c r="A25" s="8" t="s">
        <v>18</v>
      </c>
      <c r="C25" s="4">
        <v>0</v>
      </c>
      <c r="D25" s="4">
        <f t="shared" si="1"/>
        <v>0</v>
      </c>
      <c r="E25" s="4">
        <v>0</v>
      </c>
      <c r="F25" s="4">
        <f t="shared" si="2"/>
        <v>0</v>
      </c>
      <c r="G25" s="4">
        <f t="shared" si="3"/>
        <v>0</v>
      </c>
      <c r="H25" s="4">
        <v>0</v>
      </c>
      <c r="I25" s="10">
        <v>0</v>
      </c>
      <c r="J25" s="4">
        <f t="shared" si="4"/>
        <v>0</v>
      </c>
    </row>
    <row r="26" spans="1:10" x14ac:dyDescent="0.25">
      <c r="A26" s="1" t="s">
        <v>19</v>
      </c>
      <c r="C26" s="4">
        <v>90080000</v>
      </c>
      <c r="D26" s="4">
        <f t="shared" si="1"/>
        <v>100</v>
      </c>
      <c r="E26" s="4">
        <v>0</v>
      </c>
      <c r="F26" s="4">
        <f t="shared" si="2"/>
        <v>90080000</v>
      </c>
      <c r="G26" s="4">
        <f t="shared" si="3"/>
        <v>100</v>
      </c>
      <c r="H26" s="4">
        <v>10027335.220000001</v>
      </c>
      <c r="I26" s="5">
        <f>(H26*100)/F26</f>
        <v>11.131588832149202</v>
      </c>
      <c r="J26" s="4">
        <f t="shared" si="4"/>
        <v>80052664.780000001</v>
      </c>
    </row>
    <row r="31" spans="1:10" x14ac:dyDescent="0.25">
      <c r="B31" s="13" t="s">
        <v>1</v>
      </c>
      <c r="C31" s="13" t="s">
        <v>36</v>
      </c>
      <c r="D31" s="2"/>
      <c r="E31" s="22"/>
      <c r="F31" s="2"/>
      <c r="G31" s="2"/>
    </row>
    <row r="32" spans="1:10" x14ac:dyDescent="0.25">
      <c r="B32" s="15" t="s">
        <v>29</v>
      </c>
      <c r="C32" s="16">
        <v>10027335.220000001</v>
      </c>
    </row>
    <row r="33" spans="2:5" x14ac:dyDescent="0.25">
      <c r="B33" s="15" t="s">
        <v>30</v>
      </c>
      <c r="C33" s="16">
        <v>80052664.780000001</v>
      </c>
    </row>
    <row r="34" spans="2:5" x14ac:dyDescent="0.25">
      <c r="B34" s="15"/>
      <c r="C34" s="16">
        <f>SUM(C32:C33)</f>
        <v>90080000</v>
      </c>
    </row>
    <row r="47" spans="2:5" x14ac:dyDescent="0.25">
      <c r="B47" s="13" t="s">
        <v>0</v>
      </c>
      <c r="C47" s="14" t="s">
        <v>36</v>
      </c>
      <c r="D47" s="2"/>
      <c r="E47" s="22"/>
    </row>
    <row r="48" spans="2:5" x14ac:dyDescent="0.25">
      <c r="B48" s="15" t="s">
        <v>23</v>
      </c>
      <c r="C48" s="16">
        <v>0</v>
      </c>
    </row>
    <row r="49" spans="2:3" x14ac:dyDescent="0.25">
      <c r="B49" s="15" t="s">
        <v>21</v>
      </c>
      <c r="C49" s="16">
        <v>0</v>
      </c>
    </row>
    <row r="50" spans="2:3" x14ac:dyDescent="0.25">
      <c r="B50" s="15" t="s">
        <v>22</v>
      </c>
      <c r="C50" s="16">
        <v>0</v>
      </c>
    </row>
    <row r="51" spans="2:3" x14ac:dyDescent="0.25">
      <c r="B51" s="15" t="s">
        <v>18</v>
      </c>
      <c r="C51" s="16">
        <v>0</v>
      </c>
    </row>
    <row r="52" spans="2:3" x14ac:dyDescent="0.25">
      <c r="B52" s="15" t="s">
        <v>14</v>
      </c>
      <c r="C52" s="16">
        <v>1756250</v>
      </c>
    </row>
    <row r="53" spans="2:3" x14ac:dyDescent="0.25">
      <c r="B53" s="15" t="s">
        <v>4</v>
      </c>
      <c r="C53" s="16">
        <v>13618564.25</v>
      </c>
    </row>
    <row r="54" spans="2:3" x14ac:dyDescent="0.25">
      <c r="B54" s="15" t="s">
        <v>10</v>
      </c>
      <c r="C54" s="16">
        <v>14525839.199999999</v>
      </c>
    </row>
    <row r="55" spans="2:3" x14ac:dyDescent="0.25">
      <c r="B55" s="15" t="s">
        <v>17</v>
      </c>
      <c r="C55" s="16">
        <v>23300000</v>
      </c>
    </row>
    <row r="56" spans="2:3" x14ac:dyDescent="0.25">
      <c r="B56" s="15" t="s">
        <v>8</v>
      </c>
      <c r="C56" s="16">
        <v>36879346.549999997</v>
      </c>
    </row>
    <row r="57" spans="2:3" x14ac:dyDescent="0.25">
      <c r="B57" s="15" t="s">
        <v>19</v>
      </c>
      <c r="C57" s="16">
        <v>90080000</v>
      </c>
    </row>
  </sheetData>
  <mergeCells count="1">
    <mergeCell ref="A2:B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Análisis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IAP</dc:creator>
  <cp:lastModifiedBy>IAP</cp:lastModifiedBy>
  <dcterms:created xsi:type="dcterms:W3CDTF">2023-08-16T18:51:49Z</dcterms:created>
  <dcterms:modified xsi:type="dcterms:W3CDTF">2024-05-14T16:33:00Z</dcterms:modified>
</cp:coreProperties>
</file>