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AP\Desktop\USB\INF_FINANCIERA\"/>
    </mc:Choice>
  </mc:AlternateContent>
  <xr:revisionPtr revIDLastSave="0" documentId="8_{85DBB63C-88FD-4FB0-BDB8-D634D7ACE5CA}" xr6:coauthVersionLast="47" xr6:coauthVersionMax="47" xr10:uidLastSave="{00000000-0000-0000-0000-000000000000}"/>
  <bookViews>
    <workbookView xWindow="-120" yWindow="-120" windowWidth="20730" windowHeight="11160" tabRatio="597" firstSheet="1" activeTab="1" xr2:uid="{00000000-000D-0000-FFFF-FFFF00000000}"/>
  </bookViews>
  <sheets>
    <sheet name="Balanzas a Diciembre 2015" sheetId="2" state="hidden" r:id="rId1"/>
    <sheet name="GRÁFICAS GASTOS 2024" sheetId="9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69" i="9" l="1"/>
  <c r="AA769" i="9"/>
  <c r="AG771" i="9"/>
  <c r="AB769" i="9"/>
  <c r="AC769" i="9"/>
  <c r="T769" i="9"/>
  <c r="V769" i="9"/>
  <c r="W769" i="9"/>
  <c r="X769" i="9"/>
  <c r="Y769" i="9"/>
  <c r="S769" i="9"/>
  <c r="AD727" i="9"/>
  <c r="M727" i="9" s="1"/>
  <c r="AD708" i="9"/>
  <c r="M708" i="9" s="1"/>
  <c r="AD691" i="9"/>
  <c r="M691" i="9" s="1"/>
  <c r="AD672" i="9"/>
  <c r="M672" i="9" s="1"/>
  <c r="AD613" i="9"/>
  <c r="M613" i="9" s="1"/>
  <c r="AD529" i="9"/>
  <c r="M529" i="9" s="1"/>
  <c r="AD413" i="9"/>
  <c r="M413" i="9" s="1"/>
  <c r="AD393" i="9"/>
  <c r="M393" i="9" s="1"/>
  <c r="AD372" i="9"/>
  <c r="M372" i="9" s="1"/>
  <c r="AD294" i="9"/>
  <c r="M294" i="9" s="1"/>
  <c r="AD237" i="9"/>
  <c r="M237" i="9" s="1"/>
  <c r="AD196" i="9"/>
  <c r="M196" i="9" s="1"/>
  <c r="AD177" i="9"/>
  <c r="M177" i="9" s="1"/>
  <c r="AD89" i="9"/>
  <c r="M89" i="9" s="1"/>
  <c r="AD67" i="9"/>
  <c r="M67" i="9" s="1"/>
  <c r="AD158" i="9" l="1"/>
  <c r="M158" i="9" s="1"/>
  <c r="AD509" i="9"/>
  <c r="M509" i="9" s="1"/>
  <c r="AD335" i="9"/>
  <c r="M335" i="9" s="1"/>
  <c r="AD256" i="9"/>
  <c r="M256" i="9" s="1"/>
  <c r="AD432" i="9"/>
  <c r="M432" i="9" s="1"/>
  <c r="AD137" i="9" l="1"/>
  <c r="M137" i="9" s="1"/>
  <c r="R591" i="9"/>
  <c r="AD590" i="9"/>
  <c r="M590" i="9" s="1"/>
  <c r="AD548" i="9"/>
  <c r="M548" i="9" s="1"/>
  <c r="AD489" i="9"/>
  <c r="M489" i="9" s="1"/>
  <c r="AD470" i="9"/>
  <c r="M470" i="9" s="1"/>
  <c r="AD353" i="9"/>
  <c r="M353" i="9" s="1"/>
  <c r="AD316" i="9"/>
  <c r="M316" i="9" s="1"/>
  <c r="AD216" i="9"/>
  <c r="M216" i="9" s="1"/>
  <c r="AD113" i="9"/>
  <c r="M113" i="9" s="1"/>
  <c r="AD47" i="9"/>
  <c r="M47" i="9" s="1"/>
  <c r="AD25" i="9"/>
  <c r="M25" i="9" s="1"/>
  <c r="AD3" i="9"/>
  <c r="M3" i="9" s="1"/>
  <c r="R769" i="9" l="1"/>
  <c r="AD751" i="9" l="1"/>
  <c r="M751" i="9" s="1"/>
  <c r="AD652" i="9" l="1"/>
  <c r="M652" i="9" s="1"/>
  <c r="AD632" i="9" l="1"/>
  <c r="M632" i="9" s="1"/>
  <c r="AD572" i="9"/>
  <c r="M572" i="9" s="1"/>
  <c r="AD451" i="9"/>
  <c r="M451" i="9" s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D275" i="9" l="1"/>
  <c r="M275" i="9" s="1"/>
  <c r="Z769" i="9"/>
  <c r="AD769" i="9" s="1"/>
  <c r="M769" i="9" s="1"/>
</calcChain>
</file>

<file path=xl/sharedStrings.xml><?xml version="1.0" encoding="utf-8"?>
<sst xmlns="http://schemas.openxmlformats.org/spreadsheetml/2006/main" count="1485" uniqueCount="240">
  <si>
    <t>MUNICIPIO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</si>
  <si>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</si>
  <si>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</si>
  <si>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</si>
  <si>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</si>
  <si>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</si>
  <si>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</si>
  <si>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</si>
  <si>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</si>
  <si>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</si>
  <si>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</si>
  <si>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</si>
  <si>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</si>
  <si>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</si>
  <si>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</si>
  <si>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</si>
  <si>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</si>
  <si>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</si>
  <si>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</si>
  <si>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</si>
  <si>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</si>
  <si>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</si>
  <si>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</si>
  <si>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</si>
  <si>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</si>
  <si>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</si>
  <si>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</si>
  <si>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</si>
  <si>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</si>
  <si>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</si>
  <si>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</si>
  <si>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</si>
  <si>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</si>
  <si>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</si>
  <si>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</si>
  <si>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</si>
  <si>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</si>
  <si>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</si>
  <si>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</si>
  <si>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</si>
  <si>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5251 PENSIONES</t>
  </si>
  <si>
    <t>5411 INTERESES DE LA DEUDA PUBLICA INTERNA</t>
  </si>
  <si>
    <t>5611 CONSTRUCCIÓN EN BIENES NO CAPITALIZABLE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</si>
  <si>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</si>
  <si>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</si>
  <si>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</si>
  <si>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</si>
  <si>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</si>
  <si>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</si>
  <si>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</si>
  <si>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</si>
  <si>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</si>
  <si>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</si>
  <si>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</si>
  <si>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</si>
  <si>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</si>
  <si>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</si>
  <si>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</si>
  <si>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</si>
  <si>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</si>
  <si>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</si>
  <si>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</si>
  <si>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</si>
  <si>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</si>
  <si>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</si>
  <si>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</si>
  <si>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</si>
  <si>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</si>
  <si>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</si>
  <si>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</si>
  <si>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</si>
  <si>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</si>
  <si>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</si>
  <si>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</si>
  <si>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</si>
  <si>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</si>
  <si>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</si>
  <si>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</si>
  <si>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</si>
  <si>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</si>
  <si>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</si>
  <si>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</si>
  <si>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</si>
  <si>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</si>
  <si>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</si>
  <si>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</si>
  <si>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</si>
  <si>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</si>
  <si>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</si>
  <si>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</si>
  <si>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</si>
  <si>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</si>
  <si>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</si>
  <si>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</si>
  <si>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</si>
  <si>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</si>
  <si>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</si>
  <si>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</si>
  <si>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</si>
  <si>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</si>
  <si>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</si>
  <si>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</si>
  <si>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</si>
  <si>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</si>
  <si>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</si>
  <si>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</si>
  <si>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</si>
  <si>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</si>
  <si>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</si>
  <si>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</si>
  <si>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</si>
  <si>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</si>
  <si>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</si>
  <si>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</si>
  <si>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</si>
  <si>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</si>
  <si>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</si>
  <si>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</si>
  <si>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</si>
  <si>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</si>
  <si>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</si>
  <si>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</si>
  <si>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</si>
  <si>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</si>
  <si>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</si>
  <si>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</si>
  <si>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</si>
  <si>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</si>
  <si>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</si>
  <si>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</si>
  <si>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</si>
  <si>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</si>
  <si>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</si>
  <si>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</si>
  <si>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</si>
  <si>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</si>
  <si>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</si>
  <si>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</si>
  <si>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</si>
  <si>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</si>
  <si>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</si>
  <si>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</si>
  <si>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</si>
  <si>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</si>
  <si>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</si>
  <si>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</si>
  <si>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</si>
  <si>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</si>
  <si>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</si>
  <si>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</si>
  <si>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</si>
  <si>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</si>
  <si>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</si>
  <si>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</si>
  <si>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</si>
  <si>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</si>
  <si>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</si>
  <si>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</si>
  <si>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</si>
  <si>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</si>
  <si>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</si>
  <si>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</si>
  <si>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</si>
  <si>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</si>
  <si>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</si>
  <si>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</si>
  <si>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</si>
  <si>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</si>
  <si>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</si>
  <si>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</si>
  <si>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</si>
  <si>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</si>
  <si>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</si>
  <si>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</si>
  <si>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</si>
  <si>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</si>
  <si>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</si>
  <si>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</si>
  <si>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</si>
  <si>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</si>
  <si>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</si>
  <si>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</si>
  <si>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</si>
  <si>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</si>
  <si>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</si>
  <si>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</si>
  <si>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</si>
  <si>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</si>
  <si>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</si>
  <si>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</si>
  <si>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</si>
  <si>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</si>
  <si>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</si>
  <si>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</si>
  <si>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</si>
  <si>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</si>
  <si>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</si>
  <si>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</si>
  <si>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</si>
  <si>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</si>
  <si>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</si>
  <si>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</si>
  <si>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</si>
  <si>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</si>
  <si>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</si>
  <si>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</si>
  <si>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</si>
  <si>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</si>
  <si>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</si>
  <si>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</si>
  <si>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</si>
  <si>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</si>
  <si>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</si>
  <si>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</si>
  <si>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</si>
  <si>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</si>
  <si>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</si>
  <si>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</si>
  <si>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</si>
  <si>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5591 GASTOS DE EJERCICIOS ANTERIORES</t>
  </si>
  <si>
    <t>Octubre</t>
  </si>
  <si>
    <t>Noviembre</t>
  </si>
  <si>
    <t>Diciembre</t>
  </si>
  <si>
    <t>5515 DEPRECIACIÓN DE BIENES MUEBLES</t>
  </si>
  <si>
    <t>5611 CONSTRUCCIÓN EN BIENES NO CAPITALIZABLES</t>
  </si>
  <si>
    <t>SUMAN LOS GASTOS (más obra pública no capitalizable)</t>
  </si>
  <si>
    <t>SUMA DE GASTOS MENSUALES</t>
  </si>
  <si>
    <t xml:space="preserve">5244 AYUDAS SOCIALES POR DESASTRES NATURALES </t>
  </si>
  <si>
    <t xml:space="preserve">5518 DISMINUCIÓN DE BIENES POR PÉRDIDA </t>
  </si>
  <si>
    <t>5518 DISMINUCIÓN DE BIENES POR PÉRDIDA, OBS. O DET.</t>
  </si>
  <si>
    <t>5421 COMISIONES DE LA DEUDA PÚBLICA INTERNA</t>
  </si>
  <si>
    <t>5431 GASTOS DE LA DEUDA PÚBLICA INTERNA</t>
  </si>
  <si>
    <t>]</t>
  </si>
  <si>
    <t>5127 VESTUARIO, BLANCOS, PRENDAS DE PROTECCIÓN Y ARTÍCULOS DEPORTIVOS</t>
  </si>
  <si>
    <t xml:space="preserve">Suma </t>
  </si>
  <si>
    <t>VESTUARIO, BLANCOS, PRENDAS DE PROTECCIÓN Y ARTÍCULOS DEPORTIVOS</t>
  </si>
  <si>
    <t>GASTOS DE EJERCICIOS ANTERIORES</t>
  </si>
  <si>
    <t xml:space="preserve"> </t>
  </si>
  <si>
    <t>COMPARATIVO DE EJERCIICIOS 2013 A 2023 - MUNICIPIO DE AHOME</t>
  </si>
  <si>
    <t>EJERCICIO 2024 DEL AYUNTAMIENTO DE AHOME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</si>
</sst>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2" tint="-0.7499923703726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Border="1"/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3" fillId="0" borderId="0" xfId="1" applyFont="1"/>
    <xf numFmtId="43" fontId="4" fillId="0" borderId="0" xfId="1" applyFont="1" applyBorder="1" applyAlignment="1"/>
    <xf numFmtId="43" fontId="3" fillId="0" borderId="0" xfId="1" applyFont="1" applyBorder="1"/>
    <xf numFmtId="43" fontId="4" fillId="3" borderId="0" xfId="1" applyFont="1" applyFill="1" applyAlignment="1">
      <alignment wrapText="1"/>
    </xf>
    <xf numFmtId="43" fontId="4" fillId="3" borderId="0" xfId="1" applyFont="1" applyFill="1"/>
    <xf numFmtId="43" fontId="4" fillId="3" borderId="0" xfId="1" applyFont="1" applyFill="1" applyAlignment="1"/>
    <xf numFmtId="43" fontId="3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43" fontId="5" fillId="2" borderId="0" xfId="1" applyFont="1" applyFill="1"/>
    <xf numFmtId="43" fontId="5" fillId="0" borderId="0" xfId="1" applyFont="1" applyAlignment="1"/>
    <xf numFmtId="43" fontId="5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7" fillId="0" borderId="0" xfId="1" applyFont="1" applyAlignment="1">
      <alignment wrapText="1"/>
    </xf>
    <xf numFmtId="43" fontId="8" fillId="0" borderId="0" xfId="1" applyFont="1" applyAlignment="1">
      <alignment horizontal="center" wrapText="1"/>
    </xf>
    <xf numFmtId="43" fontId="8" fillId="0" borderId="0" xfId="1" applyFont="1" applyAlignment="1">
      <alignment wrapText="1"/>
    </xf>
    <xf numFmtId="43" fontId="6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43" fontId="5" fillId="0" borderId="0" xfId="1" applyFont="1" applyFill="1"/>
    <xf numFmtId="43" fontId="6" fillId="0" borderId="0" xfId="1" applyFont="1" applyFill="1" applyAlignment="1">
      <alignment wrapText="1"/>
    </xf>
    <xf numFmtId="43" fontId="6" fillId="3" borderId="0" xfId="1" applyFont="1" applyFill="1" applyAlignment="1">
      <alignment wrapText="1"/>
    </xf>
    <xf numFmtId="43" fontId="5" fillId="3" borderId="0" xfId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43" fontId="5" fillId="3" borderId="0" xfId="1" applyFont="1" applyFill="1"/>
    <xf numFmtId="43" fontId="6" fillId="3" borderId="0" xfId="1" applyFont="1" applyFill="1" applyAlignment="1"/>
    <xf numFmtId="0" fontId="6" fillId="0" borderId="0" xfId="1" applyNumberFormat="1" applyFont="1" applyAlignment="1">
      <alignment horizontal="right"/>
    </xf>
    <xf numFmtId="43" fontId="6" fillId="0" borderId="0" xfId="1" applyFont="1"/>
    <xf numFmtId="43" fontId="6" fillId="0" borderId="0" xfId="1" applyFont="1" applyFill="1" applyAlignment="1"/>
    <xf numFmtId="43" fontId="6" fillId="0" borderId="0" xfId="1" applyFont="1" applyFill="1"/>
    <xf numFmtId="49" fontId="6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/>
    <xf numFmtId="43" fontId="5" fillId="0" borderId="0" xfId="1" applyFont="1" applyBorder="1"/>
    <xf numFmtId="43" fontId="6" fillId="0" borderId="1" xfId="1" applyFont="1" applyBorder="1" applyAlignment="1"/>
    <xf numFmtId="4" fontId="6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0" fontId="5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" fontId="8" fillId="0" borderId="0" xfId="0" applyNumberFormat="1" applyFont="1"/>
    <xf numFmtId="43" fontId="10" fillId="0" borderId="0" xfId="1" applyFont="1" applyFill="1" applyAlignment="1">
      <alignment horizontal="right"/>
    </xf>
    <xf numFmtId="43" fontId="8" fillId="0" borderId="0" xfId="1" applyFont="1" applyAlignment="1"/>
    <xf numFmtId="43" fontId="5" fillId="2" borderId="0" xfId="1" applyFont="1" applyFill="1" applyBorder="1"/>
    <xf numFmtId="43" fontId="5" fillId="0" borderId="0" xfId="1" applyFont="1" applyBorder="1" applyAlignment="1">
      <alignment wrapText="1"/>
    </xf>
    <xf numFmtId="43" fontId="5" fillId="2" borderId="1" xfId="1" applyFont="1" applyFill="1" applyBorder="1"/>
    <xf numFmtId="43" fontId="8" fillId="0" borderId="0" xfId="1" applyFont="1" applyBorder="1"/>
    <xf numFmtId="0" fontId="1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/>
    <xf numFmtId="43" fontId="0" fillId="0" borderId="0" xfId="0" applyNumberFormat="1"/>
    <xf numFmtId="43" fontId="1" fillId="0" borderId="2" xfId="1" applyFont="1" applyFill="1" applyBorder="1"/>
    <xf numFmtId="4" fontId="15" fillId="0" borderId="2" xfId="1" applyNumberFormat="1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wrapText="1"/>
    </xf>
    <xf numFmtId="43" fontId="0" fillId="0" borderId="4" xfId="1" applyFont="1" applyFill="1" applyBorder="1"/>
    <xf numFmtId="43" fontId="0" fillId="0" borderId="5" xfId="1" applyFont="1" applyFill="1" applyBorder="1"/>
    <xf numFmtId="43" fontId="19" fillId="0" borderId="2" xfId="1" applyFont="1" applyFill="1" applyBorder="1"/>
    <xf numFmtId="43" fontId="19" fillId="0" borderId="0" xfId="1" applyFont="1" applyFill="1" applyBorder="1"/>
    <xf numFmtId="43" fontId="0" fillId="0" borderId="2" xfId="1" applyFont="1" applyFill="1" applyBorder="1"/>
    <xf numFmtId="0" fontId="17" fillId="0" borderId="0" xfId="2" applyFont="1" applyFill="1" applyBorder="1" applyAlignment="1"/>
    <xf numFmtId="0" fontId="17" fillId="0" borderId="0" xfId="2" applyFont="1" applyFill="1" applyBorder="1" applyAlignment="1">
      <alignment horizontal="center"/>
    </xf>
    <xf numFmtId="0" fontId="16" fillId="0" borderId="0" xfId="0" applyFont="1"/>
    <xf numFmtId="43" fontId="19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/>
    <xf numFmtId="43" fontId="20" fillId="0" borderId="2" xfId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0" applyNumberFormat="1" applyBorder="1"/>
    <xf numFmtId="43" fontId="0" fillId="0" borderId="5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43" fontId="0" fillId="0" borderId="6" xfId="1" applyFont="1" applyFill="1" applyBorder="1"/>
    <xf numFmtId="43" fontId="0" fillId="0" borderId="6" xfId="1" applyFont="1" applyFill="1" applyBorder="1" applyAlignment="1">
      <alignment horizontal="center"/>
    </xf>
    <xf numFmtId="4" fontId="0" fillId="0" borderId="2" xfId="0" applyNumberFormat="1" applyBorder="1"/>
    <xf numFmtId="43" fontId="12" fillId="0" borderId="2" xfId="1" applyFont="1" applyFill="1" applyBorder="1"/>
    <xf numFmtId="0" fontId="2" fillId="0" borderId="10" xfId="0" applyFont="1" applyBorder="1" applyAlignment="1">
      <alignment horizontal="center"/>
    </xf>
    <xf numFmtId="43" fontId="0" fillId="0" borderId="9" xfId="1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14" fillId="0" borderId="2" xfId="1" applyFont="1" applyFill="1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1" applyNumberFormat="1" applyFont="1" applyFill="1" applyBorder="1" applyAlignment="1">
      <alignment horizontal="center" wrapText="1"/>
    </xf>
    <xf numFmtId="0" fontId="0" fillId="0" borderId="2" xfId="1" applyNumberFormat="1" applyFont="1" applyFill="1" applyBorder="1" applyAlignment="1">
      <alignment horizontal="center" wrapText="1"/>
    </xf>
    <xf numFmtId="4" fontId="0" fillId="0" borderId="6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11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wrapText="1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 wrapText="1"/>
    </xf>
    <xf numFmtId="43" fontId="0" fillId="0" borderId="8" xfId="1" applyFont="1" applyFill="1" applyBorder="1"/>
    <xf numFmtId="0" fontId="16" fillId="5" borderId="0" xfId="0" applyFont="1" applyFill="1"/>
    <xf numFmtId="0" fontId="0" fillId="5" borderId="4" xfId="0" applyFill="1" applyBorder="1"/>
    <xf numFmtId="43" fontId="0" fillId="5" borderId="4" xfId="1" applyFont="1" applyFill="1" applyBorder="1"/>
    <xf numFmtId="0" fontId="0" fillId="5" borderId="8" xfId="0" applyFill="1" applyBorder="1"/>
    <xf numFmtId="4" fontId="0" fillId="5" borderId="4" xfId="0" applyNumberFormat="1" applyFill="1" applyBorder="1"/>
    <xf numFmtId="0" fontId="2" fillId="5" borderId="4" xfId="0" applyFont="1" applyFill="1" applyBorder="1" applyAlignment="1">
      <alignment horizontal="center"/>
    </xf>
    <xf numFmtId="0" fontId="0" fillId="5" borderId="0" xfId="0" applyFill="1"/>
    <xf numFmtId="2" fontId="0" fillId="0" borderId="0" xfId="0" applyNumberFormat="1"/>
    <xf numFmtId="43" fontId="1" fillId="0" borderId="2" xfId="4" applyFont="1" applyFill="1" applyBorder="1"/>
    <xf numFmtId="0" fontId="2" fillId="0" borderId="4" xfId="0" applyFont="1" applyBorder="1" applyAlignment="1">
      <alignment horizontal="center"/>
    </xf>
    <xf numFmtId="43" fontId="0" fillId="0" borderId="4" xfId="0" applyNumberFormat="1" applyBorder="1"/>
    <xf numFmtId="43" fontId="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</cellXfs>
  <cellStyles count="5">
    <cellStyle name="Millares" xfId="1" builtinId="3"/>
    <cellStyle name="Millares 2" xfId="3" xr:uid="{B12093B6-6422-4F0B-A5AB-6020EDD71C89}"/>
    <cellStyle name="Millares 3" xfId="4" xr:uid="{D11394DA-83CB-4FCB-8A99-DEC76B52617D}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2024'!$B$137:$M$137</c:f>
              <c:numCache>
                <c:formatCode>_(* #,##0.00_);_(* \(#,##0.00\);_(* "-"??_);_(@_)</c:formatCode>
                <c:ptCount val="12"/>
                <c:pt idx="0">
                  <c:v>5422316.3899999997</c:v>
                </c:pt>
                <c:pt idx="1">
                  <c:v>5981379.5899999999</c:v>
                </c:pt>
                <c:pt idx="2">
                  <c:v>5674816.9900000002</c:v>
                </c:pt>
                <c:pt idx="3">
                  <c:v>7972735.0899999999</c:v>
                </c:pt>
                <c:pt idx="4">
                  <c:v>5710007.1099999994</c:v>
                </c:pt>
                <c:pt idx="5">
                  <c:v>5351683.8500000006</c:v>
                </c:pt>
                <c:pt idx="6">
                  <c:v>7636813.5099999998</c:v>
                </c:pt>
                <c:pt idx="7">
                  <c:v>7696738.3899999997</c:v>
                </c:pt>
                <c:pt idx="8">
                  <c:v>8114035.25</c:v>
                </c:pt>
                <c:pt idx="9">
                  <c:v>12587680.699999999</c:v>
                </c:pt>
                <c:pt idx="10">
                  <c:v>9953434.6699999999</c:v>
                </c:pt>
                <c:pt idx="11">
                  <c:v>3926309.45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601-B5FF-5F05833AB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704"/>
        <c:axId val="-1678676896"/>
        <c:axId val="0"/>
      </c:bar3DChart>
      <c:catAx>
        <c:axId val="-167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6896"/>
        <c:crosses val="autoZero"/>
        <c:auto val="1"/>
        <c:lblAlgn val="ctr"/>
        <c:lblOffset val="100"/>
        <c:noMultiLvlLbl val="0"/>
      </c:catAx>
      <c:valAx>
        <c:axId val="-1678676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2024'!$B$157:$M$157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2024'!$B$158:$M$158</c:f>
              <c:numCache>
                <c:formatCode>_(* #,##0.00_);_(* \(#,##0.00\);_(* "-"??_);_(@_)</c:formatCode>
                <c:ptCount val="12"/>
                <c:pt idx="0">
                  <c:v>3003002.39</c:v>
                </c:pt>
                <c:pt idx="1">
                  <c:v>1992175.5</c:v>
                </c:pt>
                <c:pt idx="2">
                  <c:v>2156811.7400000002</c:v>
                </c:pt>
                <c:pt idx="3">
                  <c:v>1939888.24</c:v>
                </c:pt>
                <c:pt idx="4">
                  <c:v>2152034.39</c:v>
                </c:pt>
                <c:pt idx="5">
                  <c:v>2256037.54</c:v>
                </c:pt>
                <c:pt idx="6">
                  <c:v>3718136.2600000002</c:v>
                </c:pt>
                <c:pt idx="7">
                  <c:v>2652229.9200000004</c:v>
                </c:pt>
                <c:pt idx="8">
                  <c:v>2796197.8000000003</c:v>
                </c:pt>
                <c:pt idx="9">
                  <c:v>3095365.76</c:v>
                </c:pt>
                <c:pt idx="10">
                  <c:v>4204991.8100000005</c:v>
                </c:pt>
                <c:pt idx="11">
                  <c:v>1136313.19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6C2-9B09-1B79F3C43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7984"/>
        <c:axId val="-1678686144"/>
        <c:axId val="0"/>
      </c:bar3DChart>
      <c:catAx>
        <c:axId val="-16786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144"/>
        <c:crosses val="autoZero"/>
        <c:auto val="1"/>
        <c:lblAlgn val="ctr"/>
        <c:lblOffset val="100"/>
        <c:noMultiLvlLbl val="0"/>
      </c:catAx>
      <c:valAx>
        <c:axId val="-1678686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2024'!$B$176:$M$176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2024'!$B$177:$M$177</c:f>
              <c:numCache>
                <c:formatCode>_(* #,##0.00_);_(* \(#,##0.00\);_(* "-"??_);_(@_)</c:formatCode>
                <c:ptCount val="12"/>
                <c:pt idx="0">
                  <c:v>11461984.08</c:v>
                </c:pt>
                <c:pt idx="1">
                  <c:v>11795383.48</c:v>
                </c:pt>
                <c:pt idx="2">
                  <c:v>6368791.9100000001</c:v>
                </c:pt>
                <c:pt idx="3">
                  <c:v>4909059.25</c:v>
                </c:pt>
                <c:pt idx="4">
                  <c:v>24077442.190000001</c:v>
                </c:pt>
                <c:pt idx="5">
                  <c:v>20466782.119999997</c:v>
                </c:pt>
                <c:pt idx="6">
                  <c:v>11800310.840000002</c:v>
                </c:pt>
                <c:pt idx="7">
                  <c:v>6311869.1200000001</c:v>
                </c:pt>
                <c:pt idx="8">
                  <c:v>17206190.91</c:v>
                </c:pt>
                <c:pt idx="9">
                  <c:v>14872573.470000001</c:v>
                </c:pt>
                <c:pt idx="10">
                  <c:v>16126573.25</c:v>
                </c:pt>
                <c:pt idx="11">
                  <c:v>2495524.13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18D-9135-85C1E869BD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5600"/>
        <c:axId val="-1678686688"/>
        <c:axId val="0"/>
      </c:bar3DChart>
      <c:catAx>
        <c:axId val="-16786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688"/>
        <c:crosses val="autoZero"/>
        <c:auto val="1"/>
        <c:lblAlgn val="ctr"/>
        <c:lblOffset val="100"/>
        <c:noMultiLvlLbl val="0"/>
      </c:catAx>
      <c:valAx>
        <c:axId val="-1678686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2024'!$B$195:$M$195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2024'!$B$196:$M$196</c:f>
              <c:numCache>
                <c:formatCode>_(* #,##0.00_);_(* \(#,##0.00\);_(* "-"??_);_(@_)</c:formatCode>
                <c:ptCount val="12"/>
                <c:pt idx="0">
                  <c:v>3757909.01</c:v>
                </c:pt>
                <c:pt idx="1">
                  <c:v>3233611.72</c:v>
                </c:pt>
                <c:pt idx="2">
                  <c:v>2150878.5299999998</c:v>
                </c:pt>
                <c:pt idx="3">
                  <c:v>3847203.1</c:v>
                </c:pt>
                <c:pt idx="4">
                  <c:v>644110.26</c:v>
                </c:pt>
                <c:pt idx="5">
                  <c:v>266975.24</c:v>
                </c:pt>
                <c:pt idx="6">
                  <c:v>876194.58</c:v>
                </c:pt>
                <c:pt idx="7">
                  <c:v>12254781.850000001</c:v>
                </c:pt>
                <c:pt idx="8">
                  <c:v>3979907.0600000005</c:v>
                </c:pt>
                <c:pt idx="9">
                  <c:v>11506852.840000002</c:v>
                </c:pt>
                <c:pt idx="10">
                  <c:v>10339268.849999998</c:v>
                </c:pt>
                <c:pt idx="11">
                  <c:v>7108477.1900000004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EFB-98A0-D9BB09A89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160"/>
        <c:axId val="-1678677440"/>
        <c:axId val="0"/>
      </c:bar3DChart>
      <c:catAx>
        <c:axId val="-16786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7440"/>
        <c:crosses val="autoZero"/>
        <c:auto val="1"/>
        <c:lblAlgn val="ctr"/>
        <c:lblOffset val="100"/>
        <c:noMultiLvlLbl val="0"/>
      </c:catAx>
      <c:valAx>
        <c:axId val="-1678677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2024'!$B$236:$M$236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2024'!$B$237:$M$237</c:f>
              <c:numCache>
                <c:formatCode>_(* #,##0.00_);_(* \(#,##0.00\);_(* "-"??_);_(@_)</c:formatCode>
                <c:ptCount val="12"/>
                <c:pt idx="0">
                  <c:v>758158.7</c:v>
                </c:pt>
                <c:pt idx="2">
                  <c:v>725000</c:v>
                </c:pt>
                <c:pt idx="3">
                  <c:v>600000</c:v>
                </c:pt>
                <c:pt idx="4">
                  <c:v>1734451.46</c:v>
                </c:pt>
                <c:pt idx="5">
                  <c:v>0</c:v>
                </c:pt>
                <c:pt idx="6">
                  <c:v>845169.25</c:v>
                </c:pt>
                <c:pt idx="7">
                  <c:v>1956280</c:v>
                </c:pt>
                <c:pt idx="8">
                  <c:v>0</c:v>
                </c:pt>
                <c:pt idx="9">
                  <c:v>3349537.75</c:v>
                </c:pt>
                <c:pt idx="10">
                  <c:v>10150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06F-889C-D9EDC7BD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4176"/>
        <c:axId val="-1678679072"/>
        <c:axId val="0"/>
      </c:bar3DChart>
      <c:catAx>
        <c:axId val="-1678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9072"/>
        <c:crosses val="autoZero"/>
        <c:auto val="1"/>
        <c:lblAlgn val="ctr"/>
        <c:lblOffset val="100"/>
        <c:noMultiLvlLbl val="0"/>
      </c:catAx>
      <c:valAx>
        <c:axId val="-16786790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2024'!$B$255:$M$255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2024'!$B$256:$M$256</c:f>
              <c:numCache>
                <c:formatCode>_(* #,##0.00_);_(* \(#,##0.00\);_(* "-"??_);_(@_)</c:formatCode>
                <c:ptCount val="12"/>
                <c:pt idx="0">
                  <c:v>708041.78</c:v>
                </c:pt>
                <c:pt idx="1">
                  <c:v>1111768.3799999999</c:v>
                </c:pt>
                <c:pt idx="2">
                  <c:v>493760.12</c:v>
                </c:pt>
                <c:pt idx="3">
                  <c:v>3291068.97</c:v>
                </c:pt>
                <c:pt idx="4">
                  <c:v>757926.72000000009</c:v>
                </c:pt>
                <c:pt idx="5">
                  <c:v>461865.67000000004</c:v>
                </c:pt>
                <c:pt idx="6">
                  <c:v>2365562.69</c:v>
                </c:pt>
                <c:pt idx="7">
                  <c:v>7934544.4800000004</c:v>
                </c:pt>
                <c:pt idx="8">
                  <c:v>7192957.7100000009</c:v>
                </c:pt>
                <c:pt idx="9">
                  <c:v>12586288.98</c:v>
                </c:pt>
                <c:pt idx="10">
                  <c:v>15172231.18</c:v>
                </c:pt>
                <c:pt idx="11">
                  <c:v>4826534.42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18A-8B1A-56F619DA1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9616"/>
        <c:axId val="-1678683424"/>
        <c:axId val="0"/>
      </c:bar3DChart>
      <c:catAx>
        <c:axId val="-16786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424"/>
        <c:crosses val="autoZero"/>
        <c:auto val="1"/>
        <c:lblAlgn val="ctr"/>
        <c:lblOffset val="100"/>
        <c:noMultiLvlLbl val="0"/>
      </c:catAx>
      <c:valAx>
        <c:axId val="-1678683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2024'!$B$274:$M$274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2024'!$B$275:$M$275</c:f>
              <c:numCache>
                <c:formatCode>_(* #,##0.00_);_(* \(#,##0.00\);_(* "-"??_);_(@_)</c:formatCode>
                <c:ptCount val="12"/>
                <c:pt idx="0">
                  <c:v>66384085.149999999</c:v>
                </c:pt>
                <c:pt idx="1">
                  <c:v>65209092.340000004</c:v>
                </c:pt>
                <c:pt idx="2">
                  <c:v>57241386.020000003</c:v>
                </c:pt>
                <c:pt idx="3">
                  <c:v>71486469.459999993</c:v>
                </c:pt>
                <c:pt idx="4">
                  <c:v>98672313.180000007</c:v>
                </c:pt>
                <c:pt idx="5">
                  <c:v>99604736.000000015</c:v>
                </c:pt>
                <c:pt idx="6">
                  <c:v>116815672.22</c:v>
                </c:pt>
                <c:pt idx="7">
                  <c:v>94612065.839999989</c:v>
                </c:pt>
                <c:pt idx="8">
                  <c:v>91141632.600000009</c:v>
                </c:pt>
                <c:pt idx="9">
                  <c:v>62862569.870000005</c:v>
                </c:pt>
                <c:pt idx="10">
                  <c:v>58952136.200000003</c:v>
                </c:pt>
                <c:pt idx="11">
                  <c:v>15345414.59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4A3-9339-44E5AFD8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6352"/>
        <c:axId val="-1678685056"/>
        <c:axId val="0"/>
      </c:bar3DChart>
      <c:catAx>
        <c:axId val="-16786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5056"/>
        <c:crosses val="autoZero"/>
        <c:auto val="1"/>
        <c:lblAlgn val="ctr"/>
        <c:lblOffset val="100"/>
        <c:noMultiLvlLbl val="0"/>
      </c:catAx>
      <c:valAx>
        <c:axId val="-1678685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2024'!$B$315:$M$315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2024'!$B$316:$M$316</c:f>
              <c:numCache>
                <c:formatCode>_(* #,##0.00_);_(* \(#,##0.00\);_(* "-"??_);_(@_)</c:formatCode>
                <c:ptCount val="12"/>
                <c:pt idx="0">
                  <c:v>22647100.170000002</c:v>
                </c:pt>
                <c:pt idx="1">
                  <c:v>46401351.630000003</c:v>
                </c:pt>
                <c:pt idx="2">
                  <c:v>51307864.909999996</c:v>
                </c:pt>
                <c:pt idx="3">
                  <c:v>52599236.93</c:v>
                </c:pt>
                <c:pt idx="4">
                  <c:v>66083105.510000005</c:v>
                </c:pt>
                <c:pt idx="5">
                  <c:v>52627923.789999999</c:v>
                </c:pt>
                <c:pt idx="6">
                  <c:v>34317041.490000002</c:v>
                </c:pt>
                <c:pt idx="7">
                  <c:v>32816171.130000003</c:v>
                </c:pt>
                <c:pt idx="8">
                  <c:v>63793384.219999999</c:v>
                </c:pt>
                <c:pt idx="9">
                  <c:v>50658303.300000004</c:v>
                </c:pt>
                <c:pt idx="10">
                  <c:v>43220944.68</c:v>
                </c:pt>
                <c:pt idx="11">
                  <c:v>12549052.039999999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C4C-8B50-E7C999107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9408"/>
        <c:axId val="-1678683968"/>
        <c:axId val="0"/>
      </c:bar3DChart>
      <c:catAx>
        <c:axId val="-16786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968"/>
        <c:crosses val="autoZero"/>
        <c:auto val="1"/>
        <c:lblAlgn val="ctr"/>
        <c:lblOffset val="100"/>
        <c:noMultiLvlLbl val="0"/>
      </c:catAx>
      <c:valAx>
        <c:axId val="-1678683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2024'!$B$334:$M$334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2024'!$B$335:$M$335</c:f>
              <c:numCache>
                <c:formatCode>_(* #,##0.00_);_(* \(#,##0.00\);_(* "-"??_);_(@_)</c:formatCode>
                <c:ptCount val="12"/>
                <c:pt idx="0">
                  <c:v>9945532.8800000008</c:v>
                </c:pt>
                <c:pt idx="1">
                  <c:v>9913839.25</c:v>
                </c:pt>
                <c:pt idx="2">
                  <c:v>7188184.0800000001</c:v>
                </c:pt>
                <c:pt idx="3">
                  <c:v>8595074.8499999996</c:v>
                </c:pt>
                <c:pt idx="4">
                  <c:v>9205769.9000000004</c:v>
                </c:pt>
                <c:pt idx="5">
                  <c:v>9882024.7700000033</c:v>
                </c:pt>
                <c:pt idx="6">
                  <c:v>11316212.16</c:v>
                </c:pt>
                <c:pt idx="7">
                  <c:v>12295532.029999999</c:v>
                </c:pt>
                <c:pt idx="8">
                  <c:v>10401796.41</c:v>
                </c:pt>
                <c:pt idx="9">
                  <c:v>5760033.6399999997</c:v>
                </c:pt>
                <c:pt idx="10">
                  <c:v>8494114.8000000007</c:v>
                </c:pt>
                <c:pt idx="11">
                  <c:v>6660211.1399999997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7D6-8427-A108DDB6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4512"/>
        <c:axId val="-1678682880"/>
        <c:axId val="0"/>
      </c:bar3DChart>
      <c:catAx>
        <c:axId val="-16786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2880"/>
        <c:crosses val="autoZero"/>
        <c:auto val="1"/>
        <c:lblAlgn val="ctr"/>
        <c:lblOffset val="100"/>
        <c:noMultiLvlLbl val="0"/>
      </c:catAx>
      <c:valAx>
        <c:axId val="-1678682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2024'!$B$352:$M$352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2024'!$B$353:$M$353</c:f>
              <c:numCache>
                <c:formatCode>_(* #,##0.00_);_(* \(#,##0.00\);_(* "-"??_);_(@_)</c:formatCode>
                <c:ptCount val="12"/>
                <c:pt idx="0">
                  <c:v>92953850.640000001</c:v>
                </c:pt>
                <c:pt idx="1">
                  <c:v>113248939.92</c:v>
                </c:pt>
                <c:pt idx="2">
                  <c:v>117035967.89</c:v>
                </c:pt>
                <c:pt idx="3">
                  <c:v>117288462.02</c:v>
                </c:pt>
                <c:pt idx="4">
                  <c:v>124357977.13999999</c:v>
                </c:pt>
                <c:pt idx="5">
                  <c:v>138853332.05000001</c:v>
                </c:pt>
                <c:pt idx="6">
                  <c:v>142079642.65000001</c:v>
                </c:pt>
                <c:pt idx="7">
                  <c:v>103557880.78</c:v>
                </c:pt>
                <c:pt idx="8">
                  <c:v>148951399.66000003</c:v>
                </c:pt>
                <c:pt idx="9">
                  <c:v>200385564.34999999</c:v>
                </c:pt>
                <c:pt idx="10">
                  <c:v>204069674.50999999</c:v>
                </c:pt>
                <c:pt idx="11">
                  <c:v>57827411.690000005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E46-AB6D-D9A9FE0F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264"/>
        <c:axId val="-1678674720"/>
        <c:axId val="0"/>
      </c:bar3DChart>
      <c:catAx>
        <c:axId val="-16786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4720"/>
        <c:crosses val="autoZero"/>
        <c:auto val="1"/>
        <c:lblAlgn val="ctr"/>
        <c:lblOffset val="100"/>
        <c:noMultiLvlLbl val="0"/>
      </c:catAx>
      <c:valAx>
        <c:axId val="-16786747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2024'!$B$392:$M$392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2024'!$B$393:$M$393</c:f>
              <c:numCache>
                <c:formatCode>_(* #,##0.00_);_(* \(#,##0.00\);_(* "-"??_);_(@_)</c:formatCode>
                <c:ptCount val="12"/>
                <c:pt idx="0">
                  <c:v>3202770.35</c:v>
                </c:pt>
                <c:pt idx="1">
                  <c:v>4399356.29</c:v>
                </c:pt>
                <c:pt idx="2">
                  <c:v>3966054.21</c:v>
                </c:pt>
                <c:pt idx="3">
                  <c:v>3450807.28</c:v>
                </c:pt>
                <c:pt idx="4">
                  <c:v>2259154.2399999998</c:v>
                </c:pt>
                <c:pt idx="5">
                  <c:v>2947781.6500000004</c:v>
                </c:pt>
                <c:pt idx="6">
                  <c:v>2049526.51</c:v>
                </c:pt>
                <c:pt idx="7">
                  <c:v>1288607.33</c:v>
                </c:pt>
                <c:pt idx="8">
                  <c:v>986507.82000000007</c:v>
                </c:pt>
                <c:pt idx="9">
                  <c:v>1255878.8400000001</c:v>
                </c:pt>
                <c:pt idx="10">
                  <c:v>1359520.2900000003</c:v>
                </c:pt>
                <c:pt idx="11">
                  <c:v>152112.15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6CC-A349-45EE1059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1792"/>
        <c:axId val="-1678678528"/>
        <c:axId val="0"/>
      </c:bar3DChart>
      <c:catAx>
        <c:axId val="-16786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8528"/>
        <c:crosses val="autoZero"/>
        <c:auto val="1"/>
        <c:lblAlgn val="ctr"/>
        <c:lblOffset val="100"/>
        <c:noMultiLvlLbl val="0"/>
      </c:catAx>
      <c:valAx>
        <c:axId val="-1678678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2024'!$B$412:$M$412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2024'!$B$413:$M$413</c:f>
              <c:numCache>
                <c:formatCode>_(* #,##0.00_);_(* \(#,##0.00\);_(* "-"??_);_(@_)</c:formatCode>
                <c:ptCount val="12"/>
                <c:pt idx="0">
                  <c:v>8300257.9199999999</c:v>
                </c:pt>
                <c:pt idx="1">
                  <c:v>11243974.539999999</c:v>
                </c:pt>
                <c:pt idx="2">
                  <c:v>10280282.199999999</c:v>
                </c:pt>
                <c:pt idx="3">
                  <c:v>12025323.16</c:v>
                </c:pt>
                <c:pt idx="4">
                  <c:v>10031322.550000001</c:v>
                </c:pt>
                <c:pt idx="5">
                  <c:v>11541072.49</c:v>
                </c:pt>
                <c:pt idx="6">
                  <c:v>9330115.5600000005</c:v>
                </c:pt>
                <c:pt idx="7">
                  <c:v>3154711.63</c:v>
                </c:pt>
                <c:pt idx="8">
                  <c:v>4514546.2300000004</c:v>
                </c:pt>
                <c:pt idx="9">
                  <c:v>18576357.050000001</c:v>
                </c:pt>
                <c:pt idx="10">
                  <c:v>21323751.690000001</c:v>
                </c:pt>
                <c:pt idx="11">
                  <c:v>8008691.04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356-A13C-94F3CA65F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808"/>
        <c:axId val="-1678687776"/>
        <c:axId val="0"/>
      </c:bar3DChart>
      <c:catAx>
        <c:axId val="-16786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7776"/>
        <c:crosses val="autoZero"/>
        <c:auto val="1"/>
        <c:lblAlgn val="ctr"/>
        <c:lblOffset val="100"/>
        <c:noMultiLvlLbl val="0"/>
      </c:catAx>
      <c:valAx>
        <c:axId val="-167868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2024'!$B$431:$M$431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2024'!$B$432:$M$432</c:f>
              <c:numCache>
                <c:formatCode>_(* #,##0.00_);_(* \(#,##0.00\);_(* "-"??_);_(@_)</c:formatCode>
                <c:ptCount val="12"/>
                <c:pt idx="0">
                  <c:v>3904829.01</c:v>
                </c:pt>
                <c:pt idx="1">
                  <c:v>4967869.4000000004</c:v>
                </c:pt>
                <c:pt idx="2">
                  <c:v>7419100.2800000003</c:v>
                </c:pt>
                <c:pt idx="3">
                  <c:v>3799914.44</c:v>
                </c:pt>
                <c:pt idx="4">
                  <c:v>7810878.5299999993</c:v>
                </c:pt>
                <c:pt idx="5">
                  <c:v>11168457</c:v>
                </c:pt>
                <c:pt idx="6">
                  <c:v>14542529.02</c:v>
                </c:pt>
                <c:pt idx="7">
                  <c:v>8659443.129999999</c:v>
                </c:pt>
                <c:pt idx="8">
                  <c:v>8422044</c:v>
                </c:pt>
                <c:pt idx="9">
                  <c:v>9026506</c:v>
                </c:pt>
                <c:pt idx="10">
                  <c:v>10248665.33</c:v>
                </c:pt>
                <c:pt idx="11">
                  <c:v>2775308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41A-A19F-545E10344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7232"/>
        <c:axId val="-1688664672"/>
        <c:axId val="0"/>
      </c:bar3DChart>
      <c:catAx>
        <c:axId val="-167868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672"/>
        <c:crosses val="autoZero"/>
        <c:auto val="1"/>
        <c:lblAlgn val="ctr"/>
        <c:lblOffset val="100"/>
        <c:noMultiLvlLbl val="0"/>
      </c:catAx>
      <c:valAx>
        <c:axId val="-16886646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2024'!$B$450:$M$450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2024'!$B$451:$M$451</c:f>
              <c:numCache>
                <c:formatCode>_(* #,##0.00_);_(* \(#,##0.00\);_(* "-"??_);_(@_)</c:formatCode>
                <c:ptCount val="12"/>
                <c:pt idx="0">
                  <c:v>1320186</c:v>
                </c:pt>
                <c:pt idx="1">
                  <c:v>1358301</c:v>
                </c:pt>
                <c:pt idx="2">
                  <c:v>1405209</c:v>
                </c:pt>
                <c:pt idx="3">
                  <c:v>1614076.24</c:v>
                </c:pt>
                <c:pt idx="4">
                  <c:v>1650752</c:v>
                </c:pt>
                <c:pt idx="5">
                  <c:v>1593881</c:v>
                </c:pt>
                <c:pt idx="6">
                  <c:v>1211820</c:v>
                </c:pt>
                <c:pt idx="7">
                  <c:v>881260.8</c:v>
                </c:pt>
                <c:pt idx="8">
                  <c:v>0</c:v>
                </c:pt>
                <c:pt idx="9">
                  <c:v>0</c:v>
                </c:pt>
                <c:pt idx="10">
                  <c:v>182387612.11999997</c:v>
                </c:pt>
                <c:pt idx="11">
                  <c:v>64979483.760000005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9-4E4B-9B52-3BCD92A95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9232"/>
        <c:axId val="-1688667936"/>
        <c:axId val="0"/>
      </c:bar3DChart>
      <c:catAx>
        <c:axId val="-16886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7936"/>
        <c:crosses val="autoZero"/>
        <c:auto val="1"/>
        <c:lblAlgn val="ctr"/>
        <c:lblOffset val="100"/>
        <c:noMultiLvlLbl val="0"/>
      </c:catAx>
      <c:valAx>
        <c:axId val="-1688667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2024'!$B$469:$M$469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2024'!$B$470:$M$470</c:f>
              <c:numCache>
                <c:formatCode>_(* #,##0.00_);_(* \(#,##0.00\);_(* "-"??_);_(@_)</c:formatCode>
                <c:ptCount val="12"/>
                <c:pt idx="0">
                  <c:v>54993669.700000003</c:v>
                </c:pt>
                <c:pt idx="1">
                  <c:v>60239244.920000002</c:v>
                </c:pt>
                <c:pt idx="2">
                  <c:v>59010283.200000003</c:v>
                </c:pt>
                <c:pt idx="3">
                  <c:v>61270295.390000001</c:v>
                </c:pt>
                <c:pt idx="4">
                  <c:v>76493878.430000007</c:v>
                </c:pt>
                <c:pt idx="5">
                  <c:v>84136218.289999992</c:v>
                </c:pt>
                <c:pt idx="6">
                  <c:v>167270551.07000002</c:v>
                </c:pt>
                <c:pt idx="7">
                  <c:v>205078341.77999997</c:v>
                </c:pt>
                <c:pt idx="8">
                  <c:v>159011183.81999999</c:v>
                </c:pt>
                <c:pt idx="9">
                  <c:v>167390672.60000002</c:v>
                </c:pt>
                <c:pt idx="10">
                  <c:v>3068915.9999999981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35B-A954-F0981E84A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7392"/>
        <c:axId val="-1688666848"/>
        <c:axId val="0"/>
      </c:bar3DChart>
      <c:catAx>
        <c:axId val="-16886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848"/>
        <c:crosses val="autoZero"/>
        <c:auto val="1"/>
        <c:lblAlgn val="ctr"/>
        <c:lblOffset val="100"/>
        <c:noMultiLvlLbl val="0"/>
      </c:catAx>
      <c:valAx>
        <c:axId val="-16886668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2024'!$B$488:$M$488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2024'!$B$489:$M$489</c:f>
              <c:numCache>
                <c:formatCode>_(* #,##0.00_);_(* \(#,##0.00\);_(* "-"??_);_(@_)</c:formatCode>
                <c:ptCount val="12"/>
                <c:pt idx="0">
                  <c:v>4662951.29</c:v>
                </c:pt>
                <c:pt idx="1">
                  <c:v>11412629.039999999</c:v>
                </c:pt>
                <c:pt idx="2">
                  <c:v>8890042.4199999999</c:v>
                </c:pt>
                <c:pt idx="3">
                  <c:v>14766254.75</c:v>
                </c:pt>
                <c:pt idx="4">
                  <c:v>1279903.5100000002</c:v>
                </c:pt>
                <c:pt idx="5">
                  <c:v>1196910.6000000001</c:v>
                </c:pt>
                <c:pt idx="6">
                  <c:v>2072189.57</c:v>
                </c:pt>
                <c:pt idx="7">
                  <c:v>1906098.2</c:v>
                </c:pt>
                <c:pt idx="8">
                  <c:v>5487015.6399999997</c:v>
                </c:pt>
                <c:pt idx="9">
                  <c:v>6128613.6540000001</c:v>
                </c:pt>
                <c:pt idx="10">
                  <c:v>12095752.09</c:v>
                </c:pt>
                <c:pt idx="11">
                  <c:v>290554.46000000002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169-AF73-024C42F02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4336"/>
        <c:axId val="-1688662496"/>
        <c:axId val="0"/>
      </c:bar3DChart>
      <c:catAx>
        <c:axId val="-16886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2496"/>
        <c:crosses val="autoZero"/>
        <c:auto val="1"/>
        <c:lblAlgn val="ctr"/>
        <c:lblOffset val="100"/>
        <c:noMultiLvlLbl val="0"/>
      </c:catAx>
      <c:valAx>
        <c:axId val="-1688662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2024'!$B$508:$M$508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2024'!$B$509:$M$509</c:f>
              <c:numCache>
                <c:formatCode>_(* #,##0.00_);_(* \(#,##0.00\);_(* "-"??_);_(@_)</c:formatCode>
                <c:ptCount val="12"/>
                <c:pt idx="0">
                  <c:v>59231529.020000003</c:v>
                </c:pt>
                <c:pt idx="1">
                  <c:v>50632382.649999999</c:v>
                </c:pt>
                <c:pt idx="2">
                  <c:v>64188531.600000001</c:v>
                </c:pt>
                <c:pt idx="3">
                  <c:v>75232076.790000007</c:v>
                </c:pt>
                <c:pt idx="4">
                  <c:v>85155285.420000002</c:v>
                </c:pt>
                <c:pt idx="5">
                  <c:v>80330240.350000009</c:v>
                </c:pt>
                <c:pt idx="6">
                  <c:v>71633255.510000005</c:v>
                </c:pt>
                <c:pt idx="7">
                  <c:v>58828429.969999999</c:v>
                </c:pt>
                <c:pt idx="8">
                  <c:v>37944637.859999999</c:v>
                </c:pt>
                <c:pt idx="9">
                  <c:v>40738997.269999996</c:v>
                </c:pt>
                <c:pt idx="10">
                  <c:v>43142819.070000008</c:v>
                </c:pt>
                <c:pt idx="11">
                  <c:v>13171951.4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4B8-A611-CE4ED32BE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760"/>
        <c:axId val="-1688666304"/>
        <c:axId val="0"/>
      </c:bar3DChart>
      <c:catAx>
        <c:axId val="-168866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304"/>
        <c:crosses val="autoZero"/>
        <c:auto val="1"/>
        <c:lblAlgn val="ctr"/>
        <c:lblOffset val="100"/>
        <c:noMultiLvlLbl val="0"/>
      </c:catAx>
      <c:valAx>
        <c:axId val="-1688666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2024'!$B$528:$M$528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2024'!$B$529:$M$529</c:f>
              <c:numCache>
                <c:formatCode>_(* #,##0.00_);_(* \(#,##0.00\);_(* "-"??_);_(@_)</c:formatCode>
                <c:ptCount val="12"/>
                <c:pt idx="0">
                  <c:v>18387591.23</c:v>
                </c:pt>
                <c:pt idx="1">
                  <c:v>17021647.280000001</c:v>
                </c:pt>
                <c:pt idx="2">
                  <c:v>17637921.239999998</c:v>
                </c:pt>
                <c:pt idx="3">
                  <c:v>17620676.100000001</c:v>
                </c:pt>
                <c:pt idx="4">
                  <c:v>18462313.48</c:v>
                </c:pt>
                <c:pt idx="5">
                  <c:v>21025026</c:v>
                </c:pt>
                <c:pt idx="6">
                  <c:v>23504030.18</c:v>
                </c:pt>
                <c:pt idx="7">
                  <c:v>17821216.219999999</c:v>
                </c:pt>
                <c:pt idx="8">
                  <c:v>17757070.200000003</c:v>
                </c:pt>
                <c:pt idx="9">
                  <c:v>14183762</c:v>
                </c:pt>
                <c:pt idx="10">
                  <c:v>13558999.200000001</c:v>
                </c:pt>
                <c:pt idx="11">
                  <c:v>3539058.6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FFB-9944-2FC7238B6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0320"/>
        <c:axId val="-1688653792"/>
        <c:axId val="0"/>
      </c:bar3DChart>
      <c:catAx>
        <c:axId val="-1688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3792"/>
        <c:crosses val="autoZero"/>
        <c:auto val="1"/>
        <c:lblAlgn val="ctr"/>
        <c:lblOffset val="100"/>
        <c:noMultiLvlLbl val="0"/>
      </c:catAx>
      <c:valAx>
        <c:axId val="-168865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2024'!$B$547:$M$547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2024'!$B$548:$M$548</c:f>
              <c:numCache>
                <c:formatCode>_(* #,##0.00_);_(* \(#,##0.00\);_(* "-"??_);_(@_)</c:formatCode>
                <c:ptCount val="12"/>
                <c:pt idx="0">
                  <c:v>7354415.0899999999</c:v>
                </c:pt>
                <c:pt idx="1">
                  <c:v>7768246.7999999998</c:v>
                </c:pt>
                <c:pt idx="2">
                  <c:v>5834884.3499999996</c:v>
                </c:pt>
                <c:pt idx="3">
                  <c:v>5574341.9199999999</c:v>
                </c:pt>
                <c:pt idx="4">
                  <c:v>8187460.1799999997</c:v>
                </c:pt>
                <c:pt idx="5">
                  <c:v>3933400.69</c:v>
                </c:pt>
                <c:pt idx="6">
                  <c:v>6888287.5500000007</c:v>
                </c:pt>
                <c:pt idx="7">
                  <c:v>20950032.950000003</c:v>
                </c:pt>
                <c:pt idx="8">
                  <c:v>37588640.460000008</c:v>
                </c:pt>
                <c:pt idx="9">
                  <c:v>49297140.060000002</c:v>
                </c:pt>
                <c:pt idx="10">
                  <c:v>58512230.479999997</c:v>
                </c:pt>
                <c:pt idx="11">
                  <c:v>22019283.75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E1B-9802-31DBE2B41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216"/>
        <c:axId val="-1688664128"/>
        <c:axId val="0"/>
      </c:bar3DChart>
      <c:catAx>
        <c:axId val="-1688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128"/>
        <c:crosses val="autoZero"/>
        <c:auto val="1"/>
        <c:lblAlgn val="ctr"/>
        <c:lblOffset val="100"/>
        <c:noMultiLvlLbl val="0"/>
      </c:catAx>
      <c:valAx>
        <c:axId val="-16886641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2024'!$B$589:$M$589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2024'!$B$590:$M$590</c:f>
              <c:numCache>
                <c:formatCode>_(* #,##0.00_);_(* \(#,##0.00\);_(* "-"??_);_(@_)</c:formatCode>
                <c:ptCount val="12"/>
                <c:pt idx="0">
                  <c:v>508353.55</c:v>
                </c:pt>
                <c:pt idx="1">
                  <c:v>1060830.96</c:v>
                </c:pt>
                <c:pt idx="2">
                  <c:v>950084.28</c:v>
                </c:pt>
                <c:pt idx="3">
                  <c:v>919782.48</c:v>
                </c:pt>
                <c:pt idx="4">
                  <c:v>919782.48</c:v>
                </c:pt>
                <c:pt idx="5">
                  <c:v>1958871.7499999998</c:v>
                </c:pt>
                <c:pt idx="6">
                  <c:v>134861680.31</c:v>
                </c:pt>
                <c:pt idx="7">
                  <c:v>151474043.13</c:v>
                </c:pt>
                <c:pt idx="8">
                  <c:v>185145773.72999999</c:v>
                </c:pt>
                <c:pt idx="9">
                  <c:v>231459619.79000002</c:v>
                </c:pt>
                <c:pt idx="10">
                  <c:v>266657775.61999997</c:v>
                </c:pt>
                <c:pt idx="11">
                  <c:v>91364892.149999991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C-B485-6A0CA89F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952"/>
        <c:axId val="-1688659776"/>
        <c:axId val="0"/>
      </c:bar3DChart>
      <c:catAx>
        <c:axId val="-1688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9776"/>
        <c:crosses val="autoZero"/>
        <c:auto val="1"/>
        <c:lblAlgn val="ctr"/>
        <c:lblOffset val="100"/>
        <c:noMultiLvlLbl val="0"/>
      </c:catAx>
      <c:valAx>
        <c:axId val="-1688659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2024'!$A$708</c:f>
              <c:strCache>
                <c:ptCount val="1"/>
                <c:pt idx="0">
                  <c:v>5611 CONSTRUCCIÓN EN BIENES NO CAPITALIZABLE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2024'!$B$707:$M$707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2024'!$B$708:$M$708</c:f>
              <c:numCache>
                <c:formatCode>_(* #,##0.00_);_(* \(#,##0.00\);_(* "-"??_);_(@_)</c:formatCode>
                <c:ptCount val="12"/>
                <c:pt idx="0">
                  <c:v>346276384.89999998</c:v>
                </c:pt>
                <c:pt idx="1">
                  <c:v>178768483.81999999</c:v>
                </c:pt>
                <c:pt idx="2">
                  <c:v>266975293.37</c:v>
                </c:pt>
                <c:pt idx="3">
                  <c:v>349711059.56999999</c:v>
                </c:pt>
                <c:pt idx="4">
                  <c:v>352770330.45999998</c:v>
                </c:pt>
                <c:pt idx="5">
                  <c:v>291770966.22000003</c:v>
                </c:pt>
                <c:pt idx="6">
                  <c:v>164496936.22</c:v>
                </c:pt>
                <c:pt idx="7" formatCode="#,##0.00">
                  <c:v>194071575.65000001</c:v>
                </c:pt>
                <c:pt idx="8">
                  <c:v>84453828.719999999</c:v>
                </c:pt>
                <c:pt idx="9" formatCode="#,##0.00">
                  <c:v>185616673.53</c:v>
                </c:pt>
                <c:pt idx="10">
                  <c:v>250875291.20000002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B7-BB85-9235E6A8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8480"/>
        <c:axId val="-1688657600"/>
        <c:axId val="0"/>
      </c:bar3DChart>
      <c:catAx>
        <c:axId val="-16886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600"/>
        <c:crosses val="autoZero"/>
        <c:auto val="1"/>
        <c:lblAlgn val="ctr"/>
        <c:lblOffset val="100"/>
        <c:noMultiLvlLbl val="0"/>
      </c:catAx>
      <c:valAx>
        <c:axId val="-168865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2024'!$R$157:$AC$157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2024'!$R$158:$AC$158</c:f>
              <c:numCache>
                <c:formatCode>_(* #,##0.00_);_(* \(#,##0.00\);_(* "-"??_);_(@_)</c:formatCode>
                <c:ptCount val="12"/>
                <c:pt idx="0">
                  <c:v>183490.49</c:v>
                </c:pt>
                <c:pt idx="1">
                  <c:v>282651.59000000003</c:v>
                </c:pt>
                <c:pt idx="2">
                  <c:v>318511.65000000002</c:v>
                </c:pt>
                <c:pt idx="3">
                  <c:v>351659.46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3-400E-BCF1-AAC1603F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584"/>
        <c:axId val="-1688654880"/>
        <c:axId val="0"/>
      </c:bar3DChart>
      <c:catAx>
        <c:axId val="-16886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4880"/>
        <c:crosses val="autoZero"/>
        <c:auto val="1"/>
        <c:lblAlgn val="ctr"/>
        <c:lblOffset val="100"/>
        <c:noMultiLvlLbl val="0"/>
      </c:catAx>
      <c:valAx>
        <c:axId val="-1688654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2024'!$R$176:$AC$176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2024'!$R$177:$AC$177</c:f>
              <c:numCache>
                <c:formatCode>_(* #,##0.00_);_(* \(#,##0.00\);_(* "-"??_);_(@_)</c:formatCode>
                <c:ptCount val="12"/>
                <c:pt idx="0">
                  <c:v>566469.26</c:v>
                </c:pt>
                <c:pt idx="1">
                  <c:v>998575.98</c:v>
                </c:pt>
                <c:pt idx="2">
                  <c:v>382910.63</c:v>
                </c:pt>
                <c:pt idx="3">
                  <c:v>547568.26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BD5-80D9-397CE6492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408"/>
        <c:axId val="-1688660864"/>
        <c:axId val="0"/>
      </c:bar3DChart>
      <c:catAx>
        <c:axId val="-16886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0864"/>
        <c:crosses val="autoZero"/>
        <c:auto val="1"/>
        <c:lblAlgn val="ctr"/>
        <c:lblOffset val="100"/>
        <c:noMultiLvlLbl val="0"/>
      </c:catAx>
      <c:valAx>
        <c:axId val="-1688660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2024'!$R$195:$AC$195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2024'!$R$196:$AC$196</c:f>
              <c:numCache>
                <c:formatCode>_(* #,##0.00_);_(* \(#,##0.00\);_(* "-"??_);_(@_)</c:formatCode>
                <c:ptCount val="12"/>
                <c:pt idx="0">
                  <c:v>1884136.04</c:v>
                </c:pt>
                <c:pt idx="1">
                  <c:v>1712132.95</c:v>
                </c:pt>
                <c:pt idx="2">
                  <c:v>3371469.84</c:v>
                </c:pt>
                <c:pt idx="3">
                  <c:v>140738.36000000002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F-495C-B5CC-634CEB64E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040"/>
        <c:axId val="-1688658688"/>
        <c:axId val="0"/>
      </c:bar3DChart>
      <c:catAx>
        <c:axId val="-16886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8688"/>
        <c:crosses val="autoZero"/>
        <c:auto val="1"/>
        <c:lblAlgn val="ctr"/>
        <c:lblOffset val="100"/>
        <c:noMultiLvlLbl val="0"/>
      </c:catAx>
      <c:valAx>
        <c:axId val="-1688658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2024'!$R$236:$AC$236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2024'!$R$237:$AC$237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C3C-4624-9D6B-04FA18912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8144"/>
        <c:axId val="-1688657056"/>
        <c:axId val="0"/>
      </c:bar3DChart>
      <c:catAx>
        <c:axId val="-168865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056"/>
        <c:crosses val="autoZero"/>
        <c:auto val="1"/>
        <c:lblAlgn val="ctr"/>
        <c:lblOffset val="100"/>
        <c:noMultiLvlLbl val="0"/>
      </c:catAx>
      <c:valAx>
        <c:axId val="-168865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2024'!$R$255:$AC$255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2024'!$R$256:$AC$256</c:f>
              <c:numCache>
                <c:formatCode>_(* #,##0.00_);_(* \(#,##0.00\);_(* "-"??_);_(@_)</c:formatCode>
                <c:ptCount val="12"/>
                <c:pt idx="0">
                  <c:v>442602.43</c:v>
                </c:pt>
                <c:pt idx="1">
                  <c:v>1251217.3900000001</c:v>
                </c:pt>
                <c:pt idx="2">
                  <c:v>2358693.2600000002</c:v>
                </c:pt>
                <c:pt idx="3">
                  <c:v>774021.34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A32-A65E-A9190C8C6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6512"/>
        <c:axId val="-1688655968"/>
        <c:axId val="0"/>
      </c:bar3DChart>
      <c:catAx>
        <c:axId val="-168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5968"/>
        <c:crosses val="autoZero"/>
        <c:auto val="1"/>
        <c:lblAlgn val="ctr"/>
        <c:lblOffset val="100"/>
        <c:noMultiLvlLbl val="0"/>
      </c:catAx>
      <c:valAx>
        <c:axId val="-168865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2024'!$R$274:$AC$274</c:f>
              <c:numCache>
                <c:formatCode>General</c:formatCode>
                <c:ptCount val="12"/>
              </c:numCache>
            </c:numRef>
          </c:cat>
          <c:val>
            <c:numRef>
              <c:f>'GRÁFICAS GASTOS 2024'!$R$275:$AC$275</c:f>
              <c:numCache>
                <c:formatCode>_(* #,##0.00_);_(* \(#,##0.00\);_(* "-"??_);_(@_)</c:formatCode>
                <c:ptCount val="12"/>
                <c:pt idx="0">
                  <c:v>5179678.78</c:v>
                </c:pt>
                <c:pt idx="1">
                  <c:v>4942002.99</c:v>
                </c:pt>
                <c:pt idx="2">
                  <c:v>4835479.92</c:v>
                </c:pt>
                <c:pt idx="3">
                  <c:v>388252.9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5DA-8F59-680941057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5424"/>
        <c:axId val="-1688669024"/>
        <c:axId val="0"/>
      </c:bar3DChart>
      <c:catAx>
        <c:axId val="-16886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9024"/>
        <c:crosses val="autoZero"/>
        <c:auto val="1"/>
        <c:lblAlgn val="ctr"/>
        <c:lblOffset val="100"/>
        <c:noMultiLvlLbl val="0"/>
      </c:catAx>
      <c:valAx>
        <c:axId val="-1688669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2024'!$R$315:$AC$315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2024'!$R$316:$AC$316</c:f>
              <c:numCache>
                <c:formatCode>_(* #,##0.00_);_(* \(#,##0.00\);_(* "-"??_);_(@_)</c:formatCode>
                <c:ptCount val="12"/>
                <c:pt idx="0">
                  <c:v>5409230.6100000003</c:v>
                </c:pt>
                <c:pt idx="1">
                  <c:v>1616009.34</c:v>
                </c:pt>
                <c:pt idx="2">
                  <c:v>1966304.96</c:v>
                </c:pt>
                <c:pt idx="3">
                  <c:v>3557507.13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4FB3-86A8-5AEC377799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304"/>
        <c:axId val="-1694871936"/>
        <c:axId val="0"/>
      </c:bar3DChart>
      <c:catAx>
        <c:axId val="-16948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936"/>
        <c:crosses val="autoZero"/>
        <c:auto val="1"/>
        <c:lblAlgn val="ctr"/>
        <c:lblOffset val="100"/>
        <c:noMultiLvlLbl val="0"/>
      </c:catAx>
      <c:valAx>
        <c:axId val="-1694871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2024'!$R$334:$AC$334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2024'!$R$335:$AC$335</c:f>
              <c:numCache>
                <c:formatCode>_(* #,##0.00_);_(* \(#,##0.00\);_(* "-"??_);_(@_)</c:formatCode>
                <c:ptCount val="12"/>
                <c:pt idx="0">
                  <c:v>4336019.58</c:v>
                </c:pt>
                <c:pt idx="1">
                  <c:v>1534761.79</c:v>
                </c:pt>
                <c:pt idx="2">
                  <c:v>536741.89</c:v>
                </c:pt>
                <c:pt idx="3">
                  <c:v>252687.88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BCF-92FC-E54D2D711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216"/>
        <c:axId val="-1694862144"/>
        <c:axId val="0"/>
      </c:bar3DChart>
      <c:catAx>
        <c:axId val="-16948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144"/>
        <c:crosses val="autoZero"/>
        <c:auto val="1"/>
        <c:lblAlgn val="ctr"/>
        <c:lblOffset val="100"/>
        <c:noMultiLvlLbl val="0"/>
      </c:catAx>
      <c:valAx>
        <c:axId val="-1694862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2024'!$R$352:$AC$352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2024'!$R$353:$AC$353</c:f>
              <c:numCache>
                <c:formatCode>_(* #,##0.00_);_(* \(#,##0.00\);_(* "-"??_);_(@_)</c:formatCode>
                <c:ptCount val="12"/>
                <c:pt idx="0">
                  <c:v>5731210.7700000005</c:v>
                </c:pt>
                <c:pt idx="1">
                  <c:v>18415106.490000002</c:v>
                </c:pt>
                <c:pt idx="2">
                  <c:v>15984173.890000001</c:v>
                </c:pt>
                <c:pt idx="3">
                  <c:v>17696920.539999999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092-9353-85F1C2634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672"/>
        <c:axId val="-1694863776"/>
        <c:axId val="0"/>
      </c:bar3DChart>
      <c:catAx>
        <c:axId val="-169486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3776"/>
        <c:crosses val="autoZero"/>
        <c:auto val="1"/>
        <c:lblAlgn val="ctr"/>
        <c:lblOffset val="100"/>
        <c:noMultiLvlLbl val="0"/>
      </c:catAx>
      <c:valAx>
        <c:axId val="-1694863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2024'!$R$392:$AC$392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2024'!$R$393:$AC$393</c:f>
              <c:numCache>
                <c:formatCode>_(* #,##0.00_);_(* \(#,##0.00\);_(* "-"??_);_(@_)</c:formatCode>
                <c:ptCount val="12"/>
                <c:pt idx="0">
                  <c:v>10217</c:v>
                </c:pt>
                <c:pt idx="1">
                  <c:v>58733.14</c:v>
                </c:pt>
                <c:pt idx="2">
                  <c:v>12890</c:v>
                </c:pt>
                <c:pt idx="3">
                  <c:v>70272.009999999995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A1B-B865-A08E6BC40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3232"/>
        <c:axId val="-1694859424"/>
        <c:axId val="0"/>
      </c:bar3DChart>
      <c:catAx>
        <c:axId val="-16948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424"/>
        <c:crosses val="autoZero"/>
        <c:auto val="1"/>
        <c:lblAlgn val="ctr"/>
        <c:lblOffset val="100"/>
        <c:noMultiLvlLbl val="0"/>
      </c:catAx>
      <c:valAx>
        <c:axId val="-1694859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2024'!$R$412:$AC$412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2024'!$R$413:$AC$413</c:f>
              <c:numCache>
                <c:formatCode>_(* #,##0.00_);_(* \(#,##0.00\);_(* "-"??_);_(@_)</c:formatCode>
                <c:ptCount val="12"/>
                <c:pt idx="0">
                  <c:v>3635724.63</c:v>
                </c:pt>
                <c:pt idx="1">
                  <c:v>1202757.25</c:v>
                </c:pt>
                <c:pt idx="2">
                  <c:v>1312075.79</c:v>
                </c:pt>
                <c:pt idx="3">
                  <c:v>1858133.37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7A6-94BD-841943461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7248"/>
        <c:axId val="-1694858880"/>
        <c:axId val="0"/>
      </c:bar3DChart>
      <c:catAx>
        <c:axId val="-16948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8880"/>
        <c:crosses val="autoZero"/>
        <c:auto val="1"/>
        <c:lblAlgn val="ctr"/>
        <c:lblOffset val="100"/>
        <c:noMultiLvlLbl val="0"/>
      </c:catAx>
      <c:valAx>
        <c:axId val="-169485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2024'!$R$431:$AC$431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2024'!$R$432:$AC$432</c:f>
              <c:numCache>
                <c:formatCode>_(* #,##0.00_);_(* \(#,##0.00\);_(* "-"??_);_(@_)</c:formatCode>
                <c:ptCount val="12"/>
                <c:pt idx="0">
                  <c:v>804279</c:v>
                </c:pt>
                <c:pt idx="1">
                  <c:v>724700</c:v>
                </c:pt>
                <c:pt idx="2">
                  <c:v>1246329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D66-AFF1-8ECB2186F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7584"/>
        <c:axId val="-1694871392"/>
        <c:axId val="0"/>
      </c:bar3DChart>
      <c:catAx>
        <c:axId val="-16948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392"/>
        <c:crosses val="autoZero"/>
        <c:auto val="1"/>
        <c:lblAlgn val="ctr"/>
        <c:lblOffset val="100"/>
        <c:noMultiLvlLbl val="0"/>
      </c:catAx>
      <c:valAx>
        <c:axId val="-16948713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2024'!$R$450:$AC$450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2024'!$R$451:$AC$451</c:f>
              <c:numCache>
                <c:formatCode>_(* #,##0.00_);_(* \(#,##0.00\);_(* "-"??_);_(@_)</c:formatCode>
                <c:ptCount val="12"/>
                <c:pt idx="0">
                  <c:v>13959284.560000001</c:v>
                </c:pt>
                <c:pt idx="1">
                  <c:v>21290510.5</c:v>
                </c:pt>
                <c:pt idx="2">
                  <c:v>12318857.1</c:v>
                </c:pt>
                <c:pt idx="3">
                  <c:v>17410831.600000001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A-4E20-B745-437FC720E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128"/>
        <c:axId val="-1694862688"/>
        <c:axId val="0"/>
      </c:bar3DChart>
      <c:catAx>
        <c:axId val="-16948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688"/>
        <c:crosses val="autoZero"/>
        <c:auto val="1"/>
        <c:lblAlgn val="ctr"/>
        <c:lblOffset val="100"/>
        <c:noMultiLvlLbl val="0"/>
      </c:catAx>
      <c:valAx>
        <c:axId val="-1694862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2024'!$R$469:$AC$469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2024'!$R$470:$AC$470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527-4014-8CB5-4C9975F8B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6704"/>
        <c:axId val="-1694859968"/>
        <c:axId val="0"/>
      </c:bar3DChart>
      <c:catAx>
        <c:axId val="-1694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968"/>
        <c:crosses val="autoZero"/>
        <c:auto val="1"/>
        <c:lblAlgn val="ctr"/>
        <c:lblOffset val="100"/>
        <c:noMultiLvlLbl val="0"/>
      </c:catAx>
      <c:valAx>
        <c:axId val="-169485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2024'!$R$488:$AC$488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2024'!$R$489:$AC$489</c:f>
              <c:numCache>
                <c:formatCode>_(* #,##0.00_);_(* \(#,##0.00\);_(* "-"??_);_(@_)</c:formatCode>
                <c:ptCount val="12"/>
                <c:pt idx="0">
                  <c:v>60035.360000000001</c:v>
                </c:pt>
                <c:pt idx="1">
                  <c:v>230519.1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1-48D8-9896-F20092ED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848"/>
        <c:axId val="-1694867040"/>
        <c:axId val="0"/>
      </c:bar3DChart>
      <c:catAx>
        <c:axId val="-169487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7040"/>
        <c:crosses val="autoZero"/>
        <c:auto val="1"/>
        <c:lblAlgn val="ctr"/>
        <c:lblOffset val="100"/>
        <c:noMultiLvlLbl val="0"/>
      </c:catAx>
      <c:valAx>
        <c:axId val="-16948670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2024'!$R$508:$AC$508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2024'!$R$509:$AC$509</c:f>
              <c:numCache>
                <c:formatCode>_(* #,##0.00_);_(* \(#,##0.00\);_(* "-"??_);_(@_)</c:formatCode>
                <c:ptCount val="12"/>
                <c:pt idx="0">
                  <c:v>3233270.2</c:v>
                </c:pt>
                <c:pt idx="1">
                  <c:v>6069402.79</c:v>
                </c:pt>
                <c:pt idx="2">
                  <c:v>2118605.5</c:v>
                </c:pt>
                <c:pt idx="3">
                  <c:v>1750672.9100000001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A4-ACD1-EE37B4C90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1600"/>
        <c:axId val="-1694857792"/>
        <c:axId val="0"/>
      </c:bar3DChart>
      <c:catAx>
        <c:axId val="-169486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7792"/>
        <c:crosses val="autoZero"/>
        <c:auto val="1"/>
        <c:lblAlgn val="ctr"/>
        <c:lblOffset val="100"/>
        <c:noMultiLvlLbl val="0"/>
      </c:catAx>
      <c:valAx>
        <c:axId val="-1694857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2024'!$R$528:$AC$528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2024'!$R$529:$AC$529</c:f>
              <c:numCache>
                <c:formatCode>_(* #,##0.00_);_(* \(#,##0.00\);_(* "-"??_);_(@_)</c:formatCode>
                <c:ptCount val="12"/>
                <c:pt idx="0">
                  <c:v>114052.8</c:v>
                </c:pt>
                <c:pt idx="1">
                  <c:v>1162875.8</c:v>
                </c:pt>
                <c:pt idx="2">
                  <c:v>347500</c:v>
                </c:pt>
                <c:pt idx="3">
                  <c:v>1914630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DF2-B97F-45C52123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864"/>
        <c:axId val="-1694861056"/>
        <c:axId val="0"/>
      </c:bar3DChart>
      <c:catAx>
        <c:axId val="-16948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1056"/>
        <c:crosses val="autoZero"/>
        <c:auto val="1"/>
        <c:lblAlgn val="ctr"/>
        <c:lblOffset val="100"/>
        <c:noMultiLvlLbl val="0"/>
      </c:catAx>
      <c:valAx>
        <c:axId val="-1694861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2024'!$R$547:$AC$547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2024'!$R$548:$AC$548</c:f>
              <c:numCache>
                <c:formatCode>_(* #,##0.00_);_(* \(#,##0.00\);_(* "-"??_);_(@_)</c:formatCode>
                <c:ptCount val="12"/>
                <c:pt idx="0">
                  <c:v>4087490.43</c:v>
                </c:pt>
                <c:pt idx="1">
                  <c:v>6585092.9199999999</c:v>
                </c:pt>
                <c:pt idx="2">
                  <c:v>7342631.29</c:v>
                </c:pt>
                <c:pt idx="3">
                  <c:v>4004069.11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D-4AD9-8643-B5A82F66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760"/>
        <c:axId val="-1694866496"/>
        <c:axId val="0"/>
      </c:bar3DChart>
      <c:catAx>
        <c:axId val="-169486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6496"/>
        <c:crosses val="autoZero"/>
        <c:auto val="1"/>
        <c:lblAlgn val="ctr"/>
        <c:lblOffset val="100"/>
        <c:noMultiLvlLbl val="0"/>
      </c:catAx>
      <c:valAx>
        <c:axId val="-1694866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2024'!$R$589:$AC$589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2024'!$R$590:$AC$590</c:f>
              <c:numCache>
                <c:formatCode>_(* #,##0.00_);_(* \(#,##0.00\);_(* "-"??_);_(@_)</c:formatCode>
                <c:ptCount val="12"/>
                <c:pt idx="0">
                  <c:v>22532182.27</c:v>
                </c:pt>
                <c:pt idx="1">
                  <c:v>26266575.73</c:v>
                </c:pt>
                <c:pt idx="2">
                  <c:v>23489699.77</c:v>
                </c:pt>
                <c:pt idx="3">
                  <c:v>19076434.379999999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C54-A742-4CBB75D2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5952"/>
        <c:axId val="-1694865408"/>
        <c:axId val="0"/>
      </c:bar3DChart>
      <c:catAx>
        <c:axId val="-169486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5408"/>
        <c:crosses val="autoZero"/>
        <c:auto val="1"/>
        <c:lblAlgn val="ctr"/>
        <c:lblOffset val="100"/>
        <c:noMultiLvlLbl val="0"/>
      </c:catAx>
      <c:valAx>
        <c:axId val="-16948654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2024'!$B$215:$M$215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2024'!$B$216:$M$216</c:f>
              <c:numCache>
                <c:formatCode>_(* #,##0.00_);_(* \(#,##0.00\);_(* "-"??_);_(@_)</c:formatCode>
                <c:ptCount val="12"/>
                <c:pt idx="0">
                  <c:v>59087386.32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86562072.170000002</c:v>
                </c:pt>
                <c:pt idx="4">
                  <c:v>88773733.079999998</c:v>
                </c:pt>
                <c:pt idx="5">
                  <c:v>105625302.00999999</c:v>
                </c:pt>
                <c:pt idx="6">
                  <c:v>118883079.24000001</c:v>
                </c:pt>
                <c:pt idx="7">
                  <c:v>119026865.63</c:v>
                </c:pt>
                <c:pt idx="8">
                  <c:v>131288555.90000001</c:v>
                </c:pt>
                <c:pt idx="9">
                  <c:v>185587810.97</c:v>
                </c:pt>
                <c:pt idx="10">
                  <c:v>226770719.38000003</c:v>
                </c:pt>
                <c:pt idx="11">
                  <c:v>79294392.659999996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F0-A0E1-4801FDBEA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320"/>
        <c:axId val="-1694860512"/>
        <c:axId val="0"/>
      </c:bar3DChart>
      <c:catAx>
        <c:axId val="-1694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0512"/>
        <c:crosses val="autoZero"/>
        <c:auto val="1"/>
        <c:lblAlgn val="ctr"/>
        <c:lblOffset val="100"/>
        <c:noMultiLvlLbl val="0"/>
      </c:catAx>
      <c:valAx>
        <c:axId val="-169486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2024'!$B$293:$M$293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2024'!$B$294:$M$294</c:f>
              <c:numCache>
                <c:formatCode>_(* #,##0.00_);_(* \(#,##0.00\);_(* "-"??_);_(@_)</c:formatCode>
                <c:ptCount val="12"/>
                <c:pt idx="0">
                  <c:v>2362787.44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43351175.960000001</c:v>
                </c:pt>
                <c:pt idx="4">
                  <c:v>39832612.210000001</c:v>
                </c:pt>
                <c:pt idx="5">
                  <c:v>38212619.450000003</c:v>
                </c:pt>
                <c:pt idx="6">
                  <c:v>42490848.270000003</c:v>
                </c:pt>
                <c:pt idx="7">
                  <c:v>23658507.09</c:v>
                </c:pt>
                <c:pt idx="8">
                  <c:v>27767996.059999999</c:v>
                </c:pt>
                <c:pt idx="9">
                  <c:v>55791970.779999994</c:v>
                </c:pt>
                <c:pt idx="10">
                  <c:v>79919136.26000002</c:v>
                </c:pt>
                <c:pt idx="11">
                  <c:v>32670898.259999998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D-48EA-9B0C-F1E015132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8336"/>
        <c:axId val="-1735212896"/>
        <c:axId val="0"/>
      </c:bar3DChart>
      <c:catAx>
        <c:axId val="-16948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2896"/>
        <c:crosses val="autoZero"/>
        <c:auto val="1"/>
        <c:lblAlgn val="ctr"/>
        <c:lblOffset val="100"/>
        <c:noMultiLvlLbl val="0"/>
      </c:catAx>
      <c:valAx>
        <c:axId val="-1735212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2024'!$B$371:$M$371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2024'!$B$372:$M$372</c:f>
              <c:numCache>
                <c:formatCode>_(* #,##0.00_);_(* \(#,##0.00\);_(* "-"??_);_(@_)</c:formatCode>
                <c:ptCount val="12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21630615.450000003</c:v>
                </c:pt>
                <c:pt idx="5">
                  <c:v>10678500.960000001</c:v>
                </c:pt>
                <c:pt idx="6">
                  <c:v>11033952.529999999</c:v>
                </c:pt>
                <c:pt idx="7">
                  <c:v>10414430.82</c:v>
                </c:pt>
                <c:pt idx="8">
                  <c:v>12451407.359999998</c:v>
                </c:pt>
                <c:pt idx="9">
                  <c:v>27097639.91</c:v>
                </c:pt>
                <c:pt idx="10">
                  <c:v>25110700.809999999</c:v>
                </c:pt>
                <c:pt idx="11">
                  <c:v>4880671.37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5-4738-86FD-E36E286B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9424"/>
        <c:axId val="-1735218336"/>
        <c:axId val="0"/>
      </c:bar3DChart>
      <c:catAx>
        <c:axId val="-17352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336"/>
        <c:crosses val="autoZero"/>
        <c:auto val="1"/>
        <c:lblAlgn val="ctr"/>
        <c:lblOffset val="100"/>
        <c:noMultiLvlLbl val="0"/>
      </c:catAx>
      <c:valAx>
        <c:axId val="-1735218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2024'!$R$215:$AC$215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2024'!$R$216:$AC$216</c:f>
              <c:numCache>
                <c:formatCode>_(* #,##0.00_);_(* \(#,##0.00\);_(* "-"??_);_(@_)</c:formatCode>
                <c:ptCount val="12"/>
                <c:pt idx="0">
                  <c:v>19988797.699999999</c:v>
                </c:pt>
                <c:pt idx="1">
                  <c:v>23046661.07</c:v>
                </c:pt>
                <c:pt idx="2">
                  <c:v>18520007.719999999</c:v>
                </c:pt>
                <c:pt idx="3">
                  <c:v>17738926.170000002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2B9-A63F-B1BE6D4F2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632"/>
        <c:axId val="-1735211808"/>
        <c:axId val="0"/>
      </c:bar3DChart>
      <c:catAx>
        <c:axId val="-173520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1808"/>
        <c:crosses val="autoZero"/>
        <c:auto val="1"/>
        <c:lblAlgn val="ctr"/>
        <c:lblOffset val="100"/>
        <c:noMultiLvlLbl val="0"/>
      </c:catAx>
      <c:valAx>
        <c:axId val="-17352118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2024'!$R$293:$AC$293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2024'!$R$294:$AC$294</c:f>
              <c:numCache>
                <c:formatCode>_(* #,##0.00_);_(* \(#,##0.00\);_(* "-"??_);_(@_)</c:formatCode>
                <c:ptCount val="12"/>
                <c:pt idx="0">
                  <c:v>6718966.5800000001</c:v>
                </c:pt>
                <c:pt idx="1">
                  <c:v>11482133.720000001</c:v>
                </c:pt>
                <c:pt idx="2">
                  <c:v>7102371.2199999997</c:v>
                </c:pt>
                <c:pt idx="3">
                  <c:v>7367426.7400000002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6AD-8F42-670018014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144"/>
        <c:axId val="-1735217248"/>
        <c:axId val="0"/>
      </c:bar3DChart>
      <c:catAx>
        <c:axId val="-17352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7248"/>
        <c:crosses val="autoZero"/>
        <c:auto val="1"/>
        <c:lblAlgn val="ctr"/>
        <c:lblOffset val="100"/>
        <c:noMultiLvlLbl val="0"/>
      </c:catAx>
      <c:valAx>
        <c:axId val="-17352172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2024'!$R$371:$AC$371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2024'!$R$372:$AC$372</c:f>
              <c:numCache>
                <c:formatCode>_(* #,##0.00_);_(* \(#,##0.00\);_(* "-"??_);_(@_)</c:formatCode>
                <c:ptCount val="12"/>
                <c:pt idx="1">
                  <c:v>1711605.81</c:v>
                </c:pt>
                <c:pt idx="2">
                  <c:v>1525903.48</c:v>
                </c:pt>
                <c:pt idx="3">
                  <c:v>1643162.08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9D-934A-F0628AA33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2352"/>
        <c:axId val="-1735221600"/>
        <c:axId val="0"/>
      </c:bar3DChart>
      <c:catAx>
        <c:axId val="-1735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21600"/>
        <c:crosses val="autoZero"/>
        <c:auto val="1"/>
        <c:lblAlgn val="ctr"/>
        <c:lblOffset val="100"/>
        <c:noMultiLvlLbl val="0"/>
      </c:catAx>
      <c:valAx>
        <c:axId val="-173522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GASTOS POR MES DE ENERO A DICIEMBRE</a:t>
            </a:r>
            <a:r>
              <a:rPr lang="en-US" baseline="0"/>
              <a:t> 2023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7358905584798219"/>
          <c:y val="1.94292653309046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5899733773552234E-3"/>
          <c:y val="9.0078931390406805E-2"/>
          <c:w val="0.92473470371787547"/>
          <c:h val="0.79091681845780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2024'!$R$768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8694343772759933E-3"/>
                  <c:y val="-5.113453233745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C1C-8883-2271126BB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2024'!$R$769</c:f>
              <c:numCache>
                <c:formatCode>_(* #,##0.00_);_(* \(#,##0.00\);_(* "-"??_);_(@_)</c:formatCode>
                <c:ptCount val="1"/>
                <c:pt idx="0">
                  <c:v>151744698.17000002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885-8C53-A56395C9C0CF}"/>
            </c:ext>
          </c:extLst>
        </c:ser>
        <c:ser>
          <c:idx val="1"/>
          <c:order val="1"/>
          <c:tx>
            <c:strRef>
              <c:f>'GRÁFICAS GASTOS 2024'!$S$768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2024'!$S$769</c:f>
              <c:numCache>
                <c:formatCode>_(* #,##0.00_);_(* \(#,##0.00\);_(* "-"??_);_(@_)</c:formatCode>
                <c:ptCount val="1"/>
                <c:pt idx="0">
                  <c:v>185013169.78999999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885-8C53-A56395C9C0CF}"/>
            </c:ext>
          </c:extLst>
        </c:ser>
        <c:ser>
          <c:idx val="2"/>
          <c:order val="2"/>
          <c:tx>
            <c:strRef>
              <c:f>'GRÁFICAS GASTOS 2024'!$T$768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2024'!$T$769</c:f>
              <c:numCache>
                <c:formatCode>_(* #,##0.00_);_(* \(#,##0.00\);_(* "-"??_);_(@_)</c:formatCode>
                <c:ptCount val="1"/>
                <c:pt idx="0">
                  <c:v>162998526.37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885-8C53-A56395C9C0CF}"/>
            </c:ext>
          </c:extLst>
        </c:ser>
        <c:ser>
          <c:idx val="3"/>
          <c:order val="3"/>
          <c:tx>
            <c:strRef>
              <c:f>'GRÁFICAS GASTOS 2024'!$U$768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2024'!$U$769</c:f>
              <c:numCache>
                <c:formatCode>_(* #,##0.00_);_(* \(#,##0.00\);_(* "-"??_);_(@_)</c:formatCode>
                <c:ptCount val="1"/>
                <c:pt idx="0">
                  <c:v>144441888.25999999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A-4885-8C53-A56395C9C0CF}"/>
            </c:ext>
          </c:extLst>
        </c:ser>
        <c:ser>
          <c:idx val="4"/>
          <c:order val="4"/>
          <c:tx>
            <c:strRef>
              <c:f>'GRÁFICAS GASTOS 2024'!$V$768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2024'!$V$769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A-4885-8C53-A56395C9C0CF}"/>
            </c:ext>
          </c:extLst>
        </c:ser>
        <c:ser>
          <c:idx val="5"/>
          <c:order val="5"/>
          <c:tx>
            <c:strRef>
              <c:f>'GRÁFICAS GASTOS 2024'!$W$768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2024'!$W$769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A-4885-8C53-A56395C9C0CF}"/>
            </c:ext>
          </c:extLst>
        </c:ser>
        <c:ser>
          <c:idx val="6"/>
          <c:order val="6"/>
          <c:tx>
            <c:strRef>
              <c:f>'GRÁFICAS GASTOS 2024'!$X$768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2024'!$X$769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AA-4885-8C53-A56395C9C0CF}"/>
            </c:ext>
          </c:extLst>
        </c:ser>
        <c:ser>
          <c:idx val="7"/>
          <c:order val="7"/>
          <c:tx>
            <c:strRef>
              <c:f>'GRÁFICAS GASTOS 2024'!$Y$768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2024'!$Y$769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AA-4885-8C53-A56395C9C0CF}"/>
            </c:ext>
          </c:extLst>
        </c:ser>
        <c:ser>
          <c:idx val="8"/>
          <c:order val="8"/>
          <c:tx>
            <c:strRef>
              <c:f>'GRÁFICAS GASTOS 2024'!$Z$768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2024'!$Z$769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AA-4885-8C53-A56395C9C0CF}"/>
            </c:ext>
          </c:extLst>
        </c:ser>
        <c:ser>
          <c:idx val="9"/>
          <c:order val="9"/>
          <c:tx>
            <c:strRef>
              <c:f>'GRÁFICAS GASTOS 2024'!$AA$768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2024'!$AA$769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E5B-BF5E-99895F3049B1}"/>
            </c:ext>
          </c:extLst>
        </c:ser>
        <c:ser>
          <c:idx val="10"/>
          <c:order val="10"/>
          <c:tx>
            <c:strRef>
              <c:f>'GRÁFICAS GASTOS 2024'!$AB$768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2024'!$AB$769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E5B-BF5E-99895F3049B1}"/>
            </c:ext>
          </c:extLst>
        </c:ser>
        <c:ser>
          <c:idx val="11"/>
          <c:order val="11"/>
          <c:tx>
            <c:strRef>
              <c:f>'GRÁFICAS GASTOS 2024'!$AC$768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2024'!$AC$769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8-4E5B-BF5E-99895F304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8880"/>
        <c:axId val="-1735223232"/>
        <c:axId val="0"/>
      </c:bar3DChart>
      <c:catAx>
        <c:axId val="-173521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35223232"/>
        <c:crosses val="autoZero"/>
        <c:auto val="1"/>
        <c:lblAlgn val="ctr"/>
        <c:lblOffset val="100"/>
        <c:noMultiLvlLbl val="0"/>
      </c:catAx>
      <c:valAx>
        <c:axId val="-17352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26798228087722"/>
          <c:y val="0.94151457666344762"/>
          <c:w val="0.74636572913363186"/>
          <c:h val="4.314506363531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TOTALES COMPARADOS POR EJERCICIO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073348517400195"/>
          <c:y val="8.7032118833213004E-2"/>
          <c:w val="0.87107562193418808"/>
          <c:h val="0.8418947567301734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8-4EC4-9BFE-91EEEDADAF6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A8-4EC4-9BFE-91EEEDADAF6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A8-4EC4-9BFE-91EEEDADAF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A8-4EC4-9BFE-91EEEDADAF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71-4A19-A2AB-451B11D9B24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71-4A19-A2AB-451B11D9B24D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5B-4D27-A0C4-83A08F0284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0F-4571-9F31-75F2A2D61D4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E0F-4571-9F31-75F2A2D61D4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45E-483C-BE32-6C2AEE5AB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2024'!$B$768:$M$768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2024'!$B$769:$M$769</c:f>
              <c:numCache>
                <c:formatCode>#,##0.00</c:formatCode>
                <c:ptCount val="12"/>
                <c:pt idx="0">
                  <c:v>1184996739.9700007</c:v>
                </c:pt>
                <c:pt idx="1">
                  <c:v>1127633894.8800004</c:v>
                </c:pt>
                <c:pt idx="2">
                  <c:v>1245635038.9699998</c:v>
                </c:pt>
                <c:pt idx="3">
                  <c:v>1416607309.0800006</c:v>
                </c:pt>
                <c:pt idx="4">
                  <c:v>1525927207.7800002</c:v>
                </c:pt>
                <c:pt idx="5">
                  <c:v>1542010297.4199998</c:v>
                </c:pt>
                <c:pt idx="6">
                  <c:v>1585812368.54</c:v>
                </c:pt>
                <c:pt idx="7">
                  <c:v>1634462503.21</c:v>
                </c:pt>
                <c:pt idx="8">
                  <c:v>1633782197.2400002</c:v>
                </c:pt>
                <c:pt idx="9">
                  <c:v>1977846115.8640001</c:v>
                </c:pt>
                <c:pt idx="10" formatCode="_(* #,##0.00_);_(* \(#,##0.00\);_(* &quot;-&quot;??_);_(@_)">
                  <c:v>2283466204.5599999</c:v>
                </c:pt>
                <c:pt idx="11" formatCode="_(* #,##0.00_);_(* \(#,##0.00\);_(* &quot;-&quot;??_);_(@_)">
                  <c:v>644198282.59000003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274-9BA2-8AB26CC2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6160"/>
        <c:axId val="-1735215072"/>
        <c:axId val="0"/>
      </c:bar3DChart>
      <c:catAx>
        <c:axId val="-17352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072"/>
        <c:crosses val="autoZero"/>
        <c:auto val="1"/>
        <c:lblAlgn val="ctr"/>
        <c:lblOffset val="100"/>
        <c:noMultiLvlLbl val="0"/>
      </c:catAx>
      <c:valAx>
        <c:axId val="-17352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6160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REMUNERACIONES AL PERSONAL DE CARACTER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</c:f>
              <c:strCache>
                <c:ptCount val="1"/>
                <c:pt idx="0">
                  <c:v>5111 REMUNERACIONES AL PERSONAL DE CARÁCTER PERMANENTE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2024'!$B$3:$M$3</c:f>
              <c:numCache>
                <c:formatCode>_(* #,##0.00_);_(* \(#,##0.00\);_(* "-"??_);_(@_)</c:formatCode>
                <c:ptCount val="12"/>
                <c:pt idx="0">
                  <c:v>197081559.56999999</c:v>
                </c:pt>
                <c:pt idx="1">
                  <c:v>204298284.36000001</c:v>
                </c:pt>
                <c:pt idx="2">
                  <c:v>216708037.25</c:v>
                </c:pt>
                <c:pt idx="3">
                  <c:v>222019603.27000001</c:v>
                </c:pt>
                <c:pt idx="4">
                  <c:v>236023465.43000004</c:v>
                </c:pt>
                <c:pt idx="5">
                  <c:v>249990772.31000003</c:v>
                </c:pt>
                <c:pt idx="6">
                  <c:v>292753634.15999997</c:v>
                </c:pt>
                <c:pt idx="7">
                  <c:v>330080010.49000007</c:v>
                </c:pt>
                <c:pt idx="8">
                  <c:v>350813866.13999993</c:v>
                </c:pt>
                <c:pt idx="9">
                  <c:v>389661758.38999999</c:v>
                </c:pt>
                <c:pt idx="10">
                  <c:v>413471326.16999996</c:v>
                </c:pt>
                <c:pt idx="11">
                  <c:v>141466336.10999998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747-8277-9864964F4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1264"/>
        <c:axId val="-1735213984"/>
        <c:axId val="0"/>
      </c:bar3DChart>
      <c:catAx>
        <c:axId val="-17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984"/>
        <c:crosses val="autoZero"/>
        <c:auto val="1"/>
        <c:lblAlgn val="ctr"/>
        <c:lblOffset val="100"/>
        <c:noMultiLvlLbl val="0"/>
      </c:catAx>
      <c:valAx>
        <c:axId val="-17352139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REMUNERCIONES AL PERSONAL DE CARACTER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2024'!$B$25:$M$25</c:f>
              <c:numCache>
                <c:formatCode>_(* #,##0.00_);_(* \(#,##0.00\);_(* "-"??_);_(@_)</c:formatCode>
                <c:ptCount val="12"/>
                <c:pt idx="0">
                  <c:v>13255951.949999999</c:v>
                </c:pt>
                <c:pt idx="1">
                  <c:v>11007539.85</c:v>
                </c:pt>
                <c:pt idx="2">
                  <c:v>9633115.25</c:v>
                </c:pt>
                <c:pt idx="3">
                  <c:v>8615552.4600000009</c:v>
                </c:pt>
                <c:pt idx="4">
                  <c:v>9066194.8399999999</c:v>
                </c:pt>
                <c:pt idx="5">
                  <c:v>10725299.309999999</c:v>
                </c:pt>
                <c:pt idx="6">
                  <c:v>8536339.9299999997</c:v>
                </c:pt>
                <c:pt idx="7">
                  <c:v>2331668.8200000003</c:v>
                </c:pt>
                <c:pt idx="8">
                  <c:v>5045786</c:v>
                </c:pt>
                <c:pt idx="9">
                  <c:v>15489002.380000001</c:v>
                </c:pt>
                <c:pt idx="10">
                  <c:v>17023122.859999999</c:v>
                </c:pt>
                <c:pt idx="11">
                  <c:v>4935219.68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9C-B4A5-49AF2CD5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0720"/>
        <c:axId val="-1735210176"/>
        <c:axId val="0"/>
      </c:bar3DChart>
      <c:catAx>
        <c:axId val="-1735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0176"/>
        <c:crosses val="autoZero"/>
        <c:auto val="1"/>
        <c:lblAlgn val="ctr"/>
        <c:lblOffset val="100"/>
        <c:noMultiLvlLbl val="0"/>
      </c:catAx>
      <c:valAx>
        <c:axId val="-1735210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2024'!$B$67:$M$67</c:f>
              <c:numCache>
                <c:formatCode>_(* #,##0.00_);_(* \(#,##0.00\);_(* "-"??_);_(@_)</c:formatCode>
                <c:ptCount val="12"/>
                <c:pt idx="0">
                  <c:v>43794837.07</c:v>
                </c:pt>
                <c:pt idx="1">
                  <c:v>45766705.810000002</c:v>
                </c:pt>
                <c:pt idx="2">
                  <c:v>49043883.759999998</c:v>
                </c:pt>
                <c:pt idx="3">
                  <c:v>52236513.450000003</c:v>
                </c:pt>
                <c:pt idx="4">
                  <c:v>57529739.719999999</c:v>
                </c:pt>
                <c:pt idx="5">
                  <c:v>60268407.24000001</c:v>
                </c:pt>
                <c:pt idx="6">
                  <c:v>61090603.759999998</c:v>
                </c:pt>
                <c:pt idx="7">
                  <c:v>65143467.549999997</c:v>
                </c:pt>
                <c:pt idx="8">
                  <c:v>65890176</c:v>
                </c:pt>
                <c:pt idx="9">
                  <c:v>67945567.25</c:v>
                </c:pt>
                <c:pt idx="10">
                  <c:v>75619919.129999995</c:v>
                </c:pt>
                <c:pt idx="11">
                  <c:v>18145146.800000001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564-BD36-F5EEC9F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1056"/>
        <c:axId val="-1735215616"/>
        <c:axId val="0"/>
      </c:bar3DChart>
      <c:catAx>
        <c:axId val="-1735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616"/>
        <c:crosses val="autoZero"/>
        <c:auto val="1"/>
        <c:lblAlgn val="ctr"/>
        <c:lblOffset val="100"/>
        <c:noMultiLvlLbl val="0"/>
      </c:catAx>
      <c:valAx>
        <c:axId val="-17352156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2024'!$B$89:$M$89</c:f>
              <c:numCache>
                <c:formatCode>_(* #,##0.00_);_(* \(#,##0.00\);_(* "-"??_);_(@_)</c:formatCode>
                <c:ptCount val="12"/>
                <c:pt idx="0">
                  <c:v>66736824.740000002</c:v>
                </c:pt>
                <c:pt idx="1">
                  <c:v>87394509.340000004</c:v>
                </c:pt>
                <c:pt idx="2">
                  <c:v>83519846.569999993</c:v>
                </c:pt>
                <c:pt idx="3">
                  <c:v>105498943.39</c:v>
                </c:pt>
                <c:pt idx="4">
                  <c:v>100651083.08000001</c:v>
                </c:pt>
                <c:pt idx="5">
                  <c:v>124084906.41000001</c:v>
                </c:pt>
                <c:pt idx="6">
                  <c:v>21742754.169999998</c:v>
                </c:pt>
                <c:pt idx="7">
                  <c:v>17561274.460000001</c:v>
                </c:pt>
                <c:pt idx="8">
                  <c:v>10310726.120000001</c:v>
                </c:pt>
                <c:pt idx="9">
                  <c:v>9443813</c:v>
                </c:pt>
                <c:pt idx="10">
                  <c:v>1128158.3700000001</c:v>
                </c:pt>
                <c:pt idx="11">
                  <c:v>660278.76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15D-98D3-3AC4B5E49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7792"/>
        <c:axId val="-1735219968"/>
        <c:axId val="0"/>
      </c:bar3DChart>
      <c:catAx>
        <c:axId val="-173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9968"/>
        <c:crosses val="autoZero"/>
        <c:auto val="1"/>
        <c:lblAlgn val="ctr"/>
        <c:lblOffset val="100"/>
        <c:noMultiLvlLbl val="0"/>
      </c:catAx>
      <c:valAx>
        <c:axId val="-173521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2024'!$B$113:$M$113</c:f>
              <c:numCache>
                <c:formatCode>_(* #,##0.00_);_(* \(#,##0.00\);_(* "-"??_);_(@_)</c:formatCode>
                <c:ptCount val="12"/>
                <c:pt idx="0">
                  <c:v>14997738.26</c:v>
                </c:pt>
                <c:pt idx="1">
                  <c:v>6392462.3700000001</c:v>
                </c:pt>
                <c:pt idx="2">
                  <c:v>6562138.4900000002</c:v>
                </c:pt>
                <c:pt idx="3">
                  <c:v>7281652.7400000002</c:v>
                </c:pt>
                <c:pt idx="4">
                  <c:v>7674102.4900000002</c:v>
                </c:pt>
                <c:pt idx="5">
                  <c:v>9102048.370000001</c:v>
                </c:pt>
                <c:pt idx="6">
                  <c:v>11139594.389999999</c:v>
                </c:pt>
                <c:pt idx="7">
                  <c:v>12141158.41</c:v>
                </c:pt>
                <c:pt idx="8">
                  <c:v>11811503.93</c:v>
                </c:pt>
                <c:pt idx="9">
                  <c:v>13597685.699999999</c:v>
                </c:pt>
                <c:pt idx="10">
                  <c:v>14623188</c:v>
                </c:pt>
                <c:pt idx="11">
                  <c:v>5308396.24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E86-95AE-20D50CA99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088"/>
        <c:axId val="-1735208544"/>
        <c:axId val="0"/>
      </c:bar3DChart>
      <c:catAx>
        <c:axId val="-1735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08544"/>
        <c:crosses val="autoZero"/>
        <c:auto val="1"/>
        <c:lblAlgn val="ctr"/>
        <c:lblOffset val="100"/>
        <c:noMultiLvlLbl val="0"/>
      </c:catAx>
      <c:valAx>
        <c:axId val="-1735208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2024'!$R$612:$AC$612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2024'!$R$613:$AC$613</c:f>
              <c:numCache>
                <c:formatCode>_(* #,##0.00_);_(* \(#,##0.00\);_(* "-"??_);_(@_)</c:formatCode>
                <c:ptCount val="12"/>
                <c:pt idx="0">
                  <c:v>346420.61</c:v>
                </c:pt>
                <c:pt idx="1">
                  <c:v>317944.53000000003</c:v>
                </c:pt>
                <c:pt idx="2">
                  <c:v>342038.47000000003</c:v>
                </c:pt>
                <c:pt idx="3">
                  <c:v>278200.75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2-4232-AAC0-E1B578D92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8000"/>
        <c:axId val="-1735214528"/>
        <c:axId val="0"/>
      </c:bar3DChart>
      <c:catAx>
        <c:axId val="-17352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4528"/>
        <c:crosses val="autoZero"/>
        <c:auto val="1"/>
        <c:lblAlgn val="ctr"/>
        <c:lblOffset val="100"/>
        <c:noMultiLvlLbl val="0"/>
      </c:catAx>
      <c:valAx>
        <c:axId val="-1735214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2024'!$Q$672</c:f>
              <c:strCache>
                <c:ptCount val="1"/>
                <c:pt idx="0">
                  <c:v> 5515 DEPRECIACIÓN DE BIENES MUEBLES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2024'!$R$671:$AC$671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2024'!$R$672:$AC$672</c:f>
              <c:numCache>
                <c:formatCode>_(* #,##0.00_);_(* \(#,##0.00\);_(* "-"??_);_(@_)</c:formatCode>
                <c:ptCount val="12"/>
                <c:pt idx="2">
                  <c:v>6812019.0700000003</c:v>
                </c:pt>
                <c:pt idx="3">
                  <c:v>2242379.2600000002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6-45C0-906C-78A54B03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688"/>
        <c:axId val="-1735213440"/>
        <c:axId val="0"/>
      </c:bar3DChart>
      <c:catAx>
        <c:axId val="-17352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440"/>
        <c:crosses val="autoZero"/>
        <c:auto val="1"/>
        <c:lblAlgn val="ctr"/>
        <c:lblOffset val="100"/>
        <c:noMultiLvlLbl val="0"/>
      </c:catAx>
      <c:valAx>
        <c:axId val="-1735213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CAPITALIZABLES</a:t>
            </a:r>
          </a:p>
          <a:p>
            <a:pPr>
              <a:defRPr/>
            </a:pPr>
            <a:r>
              <a:rPr lang="en-US"/>
              <a:t>(Se registran en el último mes del ejercicio)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2024'!$Q$708</c:f>
              <c:strCache>
                <c:ptCount val="1"/>
                <c:pt idx="0">
                  <c:v> 5611 CONSTRUCCIÓN EN BIENES NO CAPITALIZABLES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2024'!$R$707:$AC$707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2024'!$R$708:$AC$708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A76-4CF9-9A4B-35EB6140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0336"/>
        <c:axId val="-1691516320"/>
        <c:axId val="0"/>
      </c:bar3DChart>
      <c:catAx>
        <c:axId val="-16915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320"/>
        <c:crosses val="autoZero"/>
        <c:auto val="1"/>
        <c:lblAlgn val="ctr"/>
        <c:lblOffset val="100"/>
        <c:noMultiLvlLbl val="0"/>
      </c:catAx>
      <c:valAx>
        <c:axId val="-16915163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2024'!$A$672</c:f>
              <c:strCache>
                <c:ptCount val="1"/>
                <c:pt idx="0">
                  <c:v>5515 DEPRECIACIÓN DE BIENES MUEBLES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2024'!$B$671:$M$671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2024'!$B$672:$M$672</c:f>
              <c:numCache>
                <c:formatCode>_(* #,##0.00_);_(* \(#,##0.00\);_(* "-"??_);_(@_)</c:formatCode>
                <c:ptCount val="12"/>
                <c:pt idx="0">
                  <c:v>3752773.55</c:v>
                </c:pt>
                <c:pt idx="3">
                  <c:v>0</c:v>
                </c:pt>
                <c:pt idx="4">
                  <c:v>5192798.7699999996</c:v>
                </c:pt>
                <c:pt idx="5">
                  <c:v>2767121.07</c:v>
                </c:pt>
                <c:pt idx="6">
                  <c:v>4589819.04</c:v>
                </c:pt>
                <c:pt idx="7" formatCode="#,##0.00">
                  <c:v>16190911.680000002</c:v>
                </c:pt>
                <c:pt idx="8">
                  <c:v>21683642.649999999</c:v>
                </c:pt>
                <c:pt idx="9" formatCode="#,##0.00">
                  <c:v>22811854.770000003</c:v>
                </c:pt>
                <c:pt idx="10">
                  <c:v>25650868.550000004</c:v>
                </c:pt>
                <c:pt idx="11">
                  <c:v>9054398.3300000001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88F-9A80-0B3C79778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4688"/>
        <c:axId val="-1691515776"/>
        <c:axId val="0"/>
      </c:bar3DChart>
      <c:catAx>
        <c:axId val="-16915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5776"/>
        <c:crosses val="autoZero"/>
        <c:auto val="1"/>
        <c:lblAlgn val="ctr"/>
        <c:lblOffset val="100"/>
        <c:noMultiLvlLbl val="0"/>
      </c:catAx>
      <c:valAx>
        <c:axId val="-1691515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</c:f>
              <c:strCache>
                <c:ptCount val="1"/>
                <c:pt idx="0">
                  <c:v> 5111 REMUNERACIONES AL PERSONAL DE CARÁCTER PERMANENTE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2024'!$R$2:$AC$2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2024'!$R$3:$AC$3</c:f>
              <c:numCache>
                <c:formatCode>_(* #,##0.00_);_(* \(#,##0.00\);_(* "-"??_);_(@_)</c:formatCode>
                <c:ptCount val="12"/>
                <c:pt idx="0">
                  <c:v>36706351.539999999</c:v>
                </c:pt>
                <c:pt idx="1">
                  <c:v>34029073.009999998</c:v>
                </c:pt>
                <c:pt idx="2">
                  <c:v>35498240.050000004</c:v>
                </c:pt>
                <c:pt idx="3">
                  <c:v>35232671.509999998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F-4C41-86E2-680F65F59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3392"/>
        <c:axId val="-1691516864"/>
        <c:axId val="0"/>
      </c:bar3DChart>
      <c:catAx>
        <c:axId val="-169152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864"/>
        <c:crosses val="autoZero"/>
        <c:auto val="1"/>
        <c:lblAlgn val="ctr"/>
        <c:lblOffset val="100"/>
        <c:noMultiLvlLbl val="0"/>
      </c:catAx>
      <c:valAx>
        <c:axId val="-1691516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2024'!$R$24:$AC$24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2024'!$R$25:$AC$25</c:f>
              <c:numCache>
                <c:formatCode>_(* #,##0.00_);_(* \(#,##0.00\);_(* "-"??_);_(@_)</c:formatCode>
                <c:ptCount val="12"/>
                <c:pt idx="0" formatCode="#,##0.00">
                  <c:v>1372798.29</c:v>
                </c:pt>
                <c:pt idx="1">
                  <c:v>1393865.91</c:v>
                </c:pt>
                <c:pt idx="2">
                  <c:v>1031647.1900000001</c:v>
                </c:pt>
                <c:pt idx="3">
                  <c:v>1136908.29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365-9388-240455766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5232"/>
        <c:axId val="-1691509792"/>
        <c:axId val="0"/>
      </c:bar3DChart>
      <c:catAx>
        <c:axId val="-169151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09792"/>
        <c:crosses val="autoZero"/>
        <c:auto val="1"/>
        <c:lblAlgn val="ctr"/>
        <c:lblOffset val="100"/>
        <c:noMultiLvlLbl val="0"/>
      </c:catAx>
      <c:valAx>
        <c:axId val="-1691509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915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ADICIONALES Y ESPECIALES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2024'!$R$46:$AC$46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2024'!$R$47:$AC$47</c:f>
              <c:numCache>
                <c:formatCode>_(* #,##0.00_);_(* \(#,##0.00\);_(* "-"??_);_(@_)</c:formatCode>
                <c:ptCount val="12"/>
                <c:pt idx="0">
                  <c:v>7903608.5800000001</c:v>
                </c:pt>
                <c:pt idx="1">
                  <c:v>6824712.0899999999</c:v>
                </c:pt>
                <c:pt idx="2">
                  <c:v>7378590.7800000003</c:v>
                </c:pt>
                <c:pt idx="3">
                  <c:v>5937510.5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F-49B3-B1D0-28F5F0978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968"/>
        <c:axId val="-1691514144"/>
        <c:axId val="0"/>
      </c:bar3DChart>
      <c:catAx>
        <c:axId val="-16915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4144"/>
        <c:crosses val="autoZero"/>
        <c:auto val="1"/>
        <c:lblAlgn val="ctr"/>
        <c:lblOffset val="100"/>
        <c:noMultiLvlLbl val="0"/>
      </c:catAx>
      <c:valAx>
        <c:axId val="-1691514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2024'!$R$66:$AC$66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2024'!$R$67:$AC$67</c:f>
              <c:numCache>
                <c:formatCode>_(* #,##0.00_);_(* \(#,##0.00\);_(* "-"??_);_(@_)</c:formatCode>
                <c:ptCount val="12"/>
                <c:pt idx="0">
                  <c:v>4550398.32</c:v>
                </c:pt>
                <c:pt idx="1">
                  <c:v>9312471.9000000004</c:v>
                </c:pt>
                <c:pt idx="2">
                  <c:v>4282276.58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E-4C6E-A67C-E98043266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3600"/>
        <c:axId val="-1691513056"/>
        <c:axId val="0"/>
      </c:bar3DChart>
      <c:catAx>
        <c:axId val="-169151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3056"/>
        <c:crosses val="autoZero"/>
        <c:auto val="1"/>
        <c:lblAlgn val="ctr"/>
        <c:lblOffset val="100"/>
        <c:noMultiLvlLbl val="0"/>
      </c:catAx>
      <c:valAx>
        <c:axId val="-1691513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2024'!$R$88:$AC$88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2024'!$R$89:$AC$89</c:f>
              <c:numCache>
                <c:formatCode>_(* #,##0.00_);_(* \(#,##0.00\);_(* "-"??_);_(@_)</c:formatCode>
                <c:ptCount val="12"/>
                <c:pt idx="0">
                  <c:v>86834.08</c:v>
                </c:pt>
                <c:pt idx="1">
                  <c:v>322102.64</c:v>
                </c:pt>
                <c:pt idx="2">
                  <c:v>104666.84</c:v>
                </c:pt>
                <c:pt idx="3">
                  <c:v>146675.20000000001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3-4B54-A90A-AFB9CA9AD3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9584"/>
        <c:axId val="-1691512512"/>
        <c:axId val="0"/>
      </c:bar3DChart>
      <c:catAx>
        <c:axId val="-169151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2512"/>
        <c:crosses val="autoZero"/>
        <c:auto val="1"/>
        <c:lblAlgn val="ctr"/>
        <c:lblOffset val="100"/>
        <c:noMultiLvlLbl val="0"/>
      </c:catAx>
      <c:valAx>
        <c:axId val="-1691512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2024'!$R$112:$AC$112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2024'!$R$113:$AC$113</c:f>
              <c:numCache>
                <c:formatCode>_(* #,##0.00_);_(* \(#,##0.00\);_(* "-"??_);_(@_)</c:formatCode>
                <c:ptCount val="12"/>
                <c:pt idx="0">
                  <c:v>1337210.8800000001</c:v>
                </c:pt>
                <c:pt idx="1">
                  <c:v>1342778.8800000001</c:v>
                </c:pt>
                <c:pt idx="2">
                  <c:v>1284329.28</c:v>
                </c:pt>
                <c:pt idx="3">
                  <c:v>1344077.2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0-415F-8C94-84C67373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424"/>
        <c:axId val="-1691510880"/>
        <c:axId val="0"/>
      </c:bar3DChart>
      <c:catAx>
        <c:axId val="-16915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0880"/>
        <c:crosses val="autoZero"/>
        <c:auto val="1"/>
        <c:lblAlgn val="ctr"/>
        <c:lblOffset val="100"/>
        <c:noMultiLvlLbl val="0"/>
      </c:catAx>
      <c:valAx>
        <c:axId val="-1691510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2024'!$R$572:$X$572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2024'!$R$571:$AC$571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2024'!$R$572:$AC$572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9C8-4205-94F0-2947469F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5024"/>
        <c:axId val="-1691518496"/>
        <c:axId val="0"/>
      </c:bar3DChart>
      <c:catAx>
        <c:axId val="-169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8496"/>
        <c:crosses val="autoZero"/>
        <c:auto val="1"/>
        <c:lblAlgn val="ctr"/>
        <c:lblOffset val="100"/>
        <c:noMultiLvlLbl val="0"/>
      </c:catAx>
      <c:valAx>
        <c:axId val="-1691518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2024'!$R$691:$AA$691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2024'!$R$690:$AC$690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2024'!$R$691:$AC$691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04E-43BA-8644-BBD3253E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4480"/>
        <c:axId val="-1691523936"/>
        <c:axId val="0"/>
      </c:bar3DChart>
      <c:catAx>
        <c:axId val="-1691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3936"/>
        <c:crosses val="autoZero"/>
        <c:auto val="1"/>
        <c:lblAlgn val="ctr"/>
        <c:lblOffset val="100"/>
        <c:noMultiLvlLbl val="0"/>
      </c:catAx>
      <c:valAx>
        <c:axId val="-1691523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2024'!$A$572</c:f>
              <c:strCache>
                <c:ptCount val="1"/>
                <c:pt idx="0">
                  <c:v> 5244 AYUDAS SOCIALES POR DESASTRES NATURALES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2024'!$B$571:$M$571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2024'!$B$572:$M$572</c:f>
              <c:numCache>
                <c:formatCode>_(* #,##0.00_);_(* \(#,##0.00\);_(* "-"??_);_(@_)</c:formatCode>
                <c:ptCount val="12"/>
                <c:pt idx="0">
                  <c:v>1586027.59</c:v>
                </c:pt>
                <c:pt idx="5">
                  <c:v>22936271.919999998</c:v>
                </c:pt>
                <c:pt idx="6">
                  <c:v>483472.96</c:v>
                </c:pt>
                <c:pt idx="7">
                  <c:v>6479226.9000000004</c:v>
                </c:pt>
                <c:pt idx="8">
                  <c:v>7721676.8899999997</c:v>
                </c:pt>
                <c:pt idx="9">
                  <c:v>898052.08000000007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769-A6A3-0CE26B387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2848"/>
        <c:axId val="-1691522304"/>
        <c:axId val="0"/>
      </c:bar3DChart>
      <c:catAx>
        <c:axId val="-169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2304"/>
        <c:crosses val="autoZero"/>
        <c:auto val="1"/>
        <c:lblAlgn val="ctr"/>
        <c:lblOffset val="100"/>
        <c:noMultiLvlLbl val="0"/>
      </c:catAx>
      <c:valAx>
        <c:axId val="-1691522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</a:t>
            </a:r>
            <a:r>
              <a:rPr lang="es-MX"/>
              <a:t>        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2024'!$A$691</c:f>
              <c:strCache>
                <c:ptCount val="1"/>
                <c:pt idx="0">
                  <c:v>5518 DISMINUCIÓN DE BIENES POR PÉRDIDA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2024'!$B$690:$M$690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2024'!$B$691:$M$691</c:f>
              <c:numCache>
                <c:formatCode>_(* #,##0.00_);_(* \(#,##0.00\);_(* "-"??_);_(@_)</c:formatCode>
                <c:ptCount val="12"/>
                <c:pt idx="5">
                  <c:v>753595.45</c:v>
                </c:pt>
                <c:pt idx="6">
                  <c:v>14217180.02</c:v>
                </c:pt>
                <c:pt idx="7" formatCode="#,##0.00">
                  <c:v>16812912.580000002</c:v>
                </c:pt>
                <c:pt idx="8">
                  <c:v>1493432.4200000002</c:v>
                </c:pt>
                <c:pt idx="9" formatCode="#,##0.00">
                  <c:v>0</c:v>
                </c:pt>
                <c:pt idx="10">
                  <c:v>71685084.49000001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2-4479-A043-81444F328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1760"/>
        <c:axId val="-1691521216"/>
        <c:axId val="0"/>
      </c:bar3DChart>
      <c:catAx>
        <c:axId val="-16915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1216"/>
        <c:crosses val="autoZero"/>
        <c:auto val="1"/>
        <c:lblAlgn val="ctr"/>
        <c:lblOffset val="100"/>
        <c:noMultiLvlLbl val="0"/>
      </c:catAx>
      <c:valAx>
        <c:axId val="-16915212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2024'!$R$651:$AC$651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2024'!$R$652:$AC$652</c:f>
              <c:numCache>
                <c:formatCode>_(* #,##0.00_);_(* \(#,##0.00\);_(* "-"??_);_(@_)</c:formatCode>
                <c:ptCount val="12"/>
                <c:pt idx="0">
                  <c:v>5628.78</c:v>
                </c:pt>
                <c:pt idx="1">
                  <c:v>5635.43</c:v>
                </c:pt>
                <c:pt idx="2">
                  <c:v>5635.43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0BE-A675-5CF6B4F3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7952"/>
        <c:axId val="-1676444736"/>
        <c:axId val="0"/>
      </c:bar3DChart>
      <c:catAx>
        <c:axId val="-16915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4736"/>
        <c:crosses val="autoZero"/>
        <c:auto val="1"/>
        <c:lblAlgn val="ctr"/>
        <c:lblOffset val="100"/>
        <c:noMultiLvlLbl val="0"/>
      </c:catAx>
      <c:valAx>
        <c:axId val="-16764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COMISIONES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2024'!$B$631:$M$631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2024'!$B$632:$M$632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3450.8800000000006</c:v>
                </c:pt>
                <c:pt idx="7" formatCode="#,##0.0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BA1-9EC1-119D6FE4F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5408"/>
        <c:axId val="-1676461600"/>
        <c:axId val="0"/>
      </c:bar3DChart>
      <c:catAx>
        <c:axId val="-1676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1600"/>
        <c:crosses val="autoZero"/>
        <c:auto val="1"/>
        <c:lblAlgn val="ctr"/>
        <c:lblOffset val="100"/>
        <c:noMultiLvlLbl val="0"/>
      </c:catAx>
      <c:valAx>
        <c:axId val="-167646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287940797242098E-3"/>
          <c:y val="0.2111150398917945"/>
          <c:w val="0.98374241184055156"/>
          <c:h val="0.7077313738605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2024'!$B$651:$M$651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2024'!$B$652:$M$652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141975.70000000004</c:v>
                </c:pt>
                <c:pt idx="7" formatCode="#,##0.00">
                  <c:v>144822.79999999999</c:v>
                </c:pt>
                <c:pt idx="8">
                  <c:v>113813.22</c:v>
                </c:pt>
                <c:pt idx="9" formatCode="#,##0.00">
                  <c:v>105056.07</c:v>
                </c:pt>
                <c:pt idx="10">
                  <c:v>172676.19</c:v>
                </c:pt>
                <c:pt idx="11">
                  <c:v>16899.64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287-AE36-7885F16E7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2144"/>
        <c:axId val="-1676464864"/>
        <c:axId val="0"/>
      </c:bar3DChart>
      <c:catAx>
        <c:axId val="-1676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4864"/>
        <c:crosses val="autoZero"/>
        <c:auto val="1"/>
        <c:lblAlgn val="ctr"/>
        <c:lblOffset val="100"/>
        <c:noMultiLvlLbl val="0"/>
      </c:catAx>
      <c:valAx>
        <c:axId val="-1676464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vestuario,</a:t>
            </a:r>
            <a:r>
              <a:rPr lang="en-US" sz="1800" baseline="0"/>
              <a:t> blancos, prendas de proteccion y articulos deportivos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76446912"/>
        <c:axId val="-1676440384"/>
        <c:axId val="0"/>
      </c:bar3DChart>
      <c:catAx>
        <c:axId val="-167644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0384"/>
        <c:crosses val="autoZero"/>
        <c:auto val="1"/>
        <c:lblAlgn val="ctr"/>
        <c:lblOffset val="100"/>
        <c:noMultiLvlLbl val="0"/>
      </c:catAx>
      <c:valAx>
        <c:axId val="-1676440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VESTUARIO, BLANCOS, PRENDAS DE PROTECCION  Y ARTÍCULOS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2024'!$Q$727</c:f>
              <c:strCache>
                <c:ptCount val="1"/>
                <c:pt idx="0">
                  <c:v>5127 VESTUARIO, BLANCOS, PRENDAS DE PROTECCIÓN Y ARTÍCULOS DEPORTIVOS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2024'!$R$726:$AC$726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2024'!$R$727:$AC$727</c:f>
              <c:numCache>
                <c:formatCode>#,##0.00</c:formatCode>
                <c:ptCount val="12"/>
                <c:pt idx="2">
                  <c:v>31700.880000000001</c:v>
                </c:pt>
                <c:pt idx="3">
                  <c:v>228334.4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C-4AF8-A542-8C0AB8CE7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0928"/>
        <c:axId val="-1676451264"/>
        <c:axId val="0"/>
      </c:bar3DChart>
      <c:catAx>
        <c:axId val="-16764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1264"/>
        <c:crosses val="autoZero"/>
        <c:auto val="1"/>
        <c:lblAlgn val="ctr"/>
        <c:lblOffset val="100"/>
        <c:noMultiLvlLbl val="0"/>
      </c:catAx>
      <c:valAx>
        <c:axId val="-1676451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764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EJERCICIOS ANTERIORES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2024'!$Q$751</c:f>
              <c:strCache>
                <c:ptCount val="1"/>
                <c:pt idx="0">
                  <c:v> 5591 GASTOS DE EJERCICIOS ANTERIORES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2024'!$R$750:$AC$750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2024'!$R$751:$AC$751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30-419E-826D-9E485145D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9632"/>
        <c:axId val="-1676439840"/>
        <c:axId val="0"/>
      </c:bar3DChart>
      <c:catAx>
        <c:axId val="-1676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39840"/>
        <c:crosses val="autoZero"/>
        <c:auto val="1"/>
        <c:lblAlgn val="ctr"/>
        <c:lblOffset val="100"/>
        <c:noMultiLvlLbl val="0"/>
      </c:catAx>
      <c:valAx>
        <c:axId val="-1676439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2024'!$R$136:$AC$136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2024'!$R$137:$AC$137</c:f>
              <c:numCache>
                <c:formatCode>_(* #,##0.00_);_(* \(#,##0.00\);_(* "-"??_);_(@_)</c:formatCode>
                <c:ptCount val="12"/>
                <c:pt idx="0">
                  <c:v>558308.6</c:v>
                </c:pt>
                <c:pt idx="1">
                  <c:v>880559.05</c:v>
                </c:pt>
                <c:pt idx="2">
                  <c:v>1136224.8900000001</c:v>
                </c:pt>
                <c:pt idx="3">
                  <c:v>1351216.91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FF8-955C-912954E51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1056"/>
        <c:axId val="-1676445824"/>
        <c:axId val="0"/>
      </c:bar3DChart>
      <c:catAx>
        <c:axId val="-16764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5824"/>
        <c:crosses val="autoZero"/>
        <c:auto val="1"/>
        <c:lblAlgn val="ctr"/>
        <c:lblOffset val="100"/>
        <c:noMultiLvlLbl val="0"/>
      </c:catAx>
      <c:valAx>
        <c:axId val="-1676445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2024'!$A$727</c:f>
              <c:strCache>
                <c:ptCount val="1"/>
                <c:pt idx="0">
                  <c:v>VESTUARIO, BLANCOS, PRENDAS DE PROTECCIÓN Y ARTÍCULOS DEPORTIVOS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2024'!$B$726:$M$726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2024'!$B$727:$M$727</c:f>
              <c:numCache>
                <c:formatCode>_(* #,##0.00_);_(* \(#,##0.00\);_(* "-"??_);_(@_)</c:formatCode>
                <c:ptCount val="12"/>
                <c:pt idx="8">
                  <c:v>2493152.52</c:v>
                </c:pt>
                <c:pt idx="9" formatCode="#,##0.00">
                  <c:v>4153139.5700000003</c:v>
                </c:pt>
                <c:pt idx="10">
                  <c:v>6429831.7699999996</c:v>
                </c:pt>
                <c:pt idx="11">
                  <c:v>260035.28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3F5-9540-1CF11FD3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37120"/>
        <c:axId val="-1676446368"/>
        <c:axId val="0"/>
      </c:bar3DChart>
      <c:catAx>
        <c:axId val="-1676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368"/>
        <c:crosses val="autoZero"/>
        <c:auto val="1"/>
        <c:lblAlgn val="ctr"/>
        <c:lblOffset val="100"/>
        <c:noMultiLvlLbl val="0"/>
      </c:catAx>
      <c:valAx>
        <c:axId val="-16764463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2024'!$A$751</c:f>
              <c:strCache>
                <c:ptCount val="1"/>
                <c:pt idx="0">
                  <c:v>GASTOS DE EJERCICIOS ANTERIORES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2024'!$B$750:$M$750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2024'!$B$751:$M$751</c:f>
              <c:numCache>
                <c:formatCode>_(* #,##0.00_);_(* \(#,##0.00\);_(* "-"??_);_(@_)</c:formatCode>
                <c:ptCount val="12"/>
                <c:pt idx="8">
                  <c:v>11827231.089999996</c:v>
                </c:pt>
                <c:pt idx="9" formatCode="#,##0.00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A8-A4F8-3CAC0C52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53440"/>
        <c:axId val="-1676452352"/>
        <c:axId val="0"/>
      </c:bar3DChart>
      <c:catAx>
        <c:axId val="-1676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2352"/>
        <c:crosses val="autoZero"/>
        <c:auto val="1"/>
        <c:lblAlgn val="ctr"/>
        <c:lblOffset val="100"/>
        <c:noMultiLvlLbl val="0"/>
      </c:catAx>
      <c:valAx>
        <c:axId val="-1676452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REMUNERACIONES ADICIONALES Y ESPECIALES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2024'!$B$46:$M$46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2024'!$B$47:$M$47</c:f>
              <c:numCache>
                <c:formatCode>_(* #,##0.00_);_(* \(#,##0.00\);_(* "-"??_);_(@_)</c:formatCode>
                <c:ptCount val="12"/>
                <c:pt idx="0">
                  <c:v>38463659.560000002</c:v>
                </c:pt>
                <c:pt idx="1">
                  <c:v>46956045.549999997</c:v>
                </c:pt>
                <c:pt idx="2">
                  <c:v>46515003.990000002</c:v>
                </c:pt>
                <c:pt idx="3">
                  <c:v>55443619.960000001</c:v>
                </c:pt>
                <c:pt idx="4">
                  <c:v>55586721.939999998</c:v>
                </c:pt>
                <c:pt idx="5">
                  <c:v>59676600.480000004</c:v>
                </c:pt>
                <c:pt idx="6">
                  <c:v>63493198.75</c:v>
                </c:pt>
                <c:pt idx="7">
                  <c:v>64019458.840000004</c:v>
                </c:pt>
                <c:pt idx="8">
                  <c:v>75532636.299999997</c:v>
                </c:pt>
                <c:pt idx="9">
                  <c:v>80327072.920000002</c:v>
                </c:pt>
                <c:pt idx="10">
                  <c:v>87686475.140000015</c:v>
                </c:pt>
                <c:pt idx="11">
                  <c:v>28044421.949999999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DCA-914E-5FBA56450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16400"/>
        <c:axId val="443020560"/>
        <c:axId val="0"/>
      </c:bar3DChart>
      <c:catAx>
        <c:axId val="4430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20560"/>
        <c:crosses val="autoZero"/>
        <c:auto val="1"/>
        <c:lblAlgn val="ctr"/>
        <c:lblOffset val="100"/>
        <c:noMultiLvlLbl val="0"/>
      </c:catAx>
      <c:valAx>
        <c:axId val="4430205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PUBLICA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2024'!$B$612:$M$612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2024'!$B$613:$M$613</c:f>
              <c:numCache>
                <c:formatCode>_(* #,##0.00_);_(* \(#,##0.00\);_(* "-"??_);_(@_)</c:formatCode>
                <c:ptCount val="12"/>
                <c:pt idx="0">
                  <c:v>424149.4</c:v>
                </c:pt>
                <c:pt idx="2">
                  <c:v>3286968.01</c:v>
                </c:pt>
                <c:pt idx="3">
                  <c:v>3881485.91</c:v>
                </c:pt>
                <c:pt idx="4">
                  <c:v>5549941.6300000008</c:v>
                </c:pt>
                <c:pt idx="5">
                  <c:v>5814665.3799999999</c:v>
                </c:pt>
                <c:pt idx="6">
                  <c:v>5580787.5900000008</c:v>
                </c:pt>
                <c:pt idx="7" formatCode="#,##0.00">
                  <c:v>3817352.8099999991</c:v>
                </c:pt>
                <c:pt idx="8">
                  <c:v>2597844.54</c:v>
                </c:pt>
                <c:pt idx="9">
                  <c:v>3596700.6200000006</c:v>
                </c:pt>
                <c:pt idx="10">
                  <c:v>4400144.4000000004</c:v>
                </c:pt>
                <c:pt idx="11">
                  <c:v>1284604.3600000001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A6B-B2EB-C10DB7989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380368"/>
        <c:axId val="713380784"/>
        <c:axId val="0"/>
      </c:bar3DChart>
      <c:catAx>
        <c:axId val="7133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380784"/>
        <c:crosses val="autoZero"/>
        <c:auto val="1"/>
        <c:lblAlgn val="ctr"/>
        <c:lblOffset val="100"/>
        <c:noMultiLvlLbl val="0"/>
      </c:catAx>
      <c:valAx>
        <c:axId val="713380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133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COMISIONES DE LA DEUDA PÚBLICA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2024'!$R$631:$AC$631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2024'!$R$632:$AC$632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828-40C5-8F31-D4F9675F4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01424"/>
        <c:axId val="443006000"/>
        <c:axId val="0"/>
      </c:bar3DChart>
      <c:catAx>
        <c:axId val="4430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06000"/>
        <c:crosses val="autoZero"/>
        <c:auto val="1"/>
        <c:lblAlgn val="ctr"/>
        <c:lblOffset val="100"/>
        <c:noMultiLvlLbl val="0"/>
      </c:catAx>
      <c:valAx>
        <c:axId val="443006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138</xdr:row>
      <xdr:rowOff>57150</xdr:rowOff>
    </xdr:from>
    <xdr:to>
      <xdr:col>13</xdr:col>
      <xdr:colOff>0</xdr:colOff>
      <xdr:row>154</xdr:row>
      <xdr:rowOff>142875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158</xdr:row>
      <xdr:rowOff>161924</xdr:rowOff>
    </xdr:from>
    <xdr:to>
      <xdr:col>13</xdr:col>
      <xdr:colOff>23812</xdr:colOff>
      <xdr:row>174</xdr:row>
      <xdr:rowOff>119062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177</xdr:row>
      <xdr:rowOff>95250</xdr:rowOff>
    </xdr:from>
    <xdr:to>
      <xdr:col>12</xdr:col>
      <xdr:colOff>1309687</xdr:colOff>
      <xdr:row>193</xdr:row>
      <xdr:rowOff>83343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133349</xdr:rowOff>
    </xdr:from>
    <xdr:to>
      <xdr:col>13</xdr:col>
      <xdr:colOff>119062</xdr:colOff>
      <xdr:row>213</xdr:row>
      <xdr:rowOff>35718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28574</xdr:rowOff>
    </xdr:from>
    <xdr:to>
      <xdr:col>12</xdr:col>
      <xdr:colOff>1285874</xdr:colOff>
      <xdr:row>253</xdr:row>
      <xdr:rowOff>11905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256</xdr:row>
      <xdr:rowOff>180974</xdr:rowOff>
    </xdr:from>
    <xdr:to>
      <xdr:col>13</xdr:col>
      <xdr:colOff>0</xdr:colOff>
      <xdr:row>272</xdr:row>
      <xdr:rowOff>11905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47622</xdr:colOff>
      <xdr:row>275</xdr:row>
      <xdr:rowOff>161924</xdr:rowOff>
    </xdr:from>
    <xdr:to>
      <xdr:col>13</xdr:col>
      <xdr:colOff>23811</xdr:colOff>
      <xdr:row>291</xdr:row>
      <xdr:rowOff>23811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28573</xdr:colOff>
      <xdr:row>316</xdr:row>
      <xdr:rowOff>180975</xdr:rowOff>
    </xdr:from>
    <xdr:to>
      <xdr:col>12</xdr:col>
      <xdr:colOff>1309686</xdr:colOff>
      <xdr:row>332</xdr:row>
      <xdr:rowOff>71437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335</xdr:row>
      <xdr:rowOff>114299</xdr:rowOff>
    </xdr:from>
    <xdr:to>
      <xdr:col>12</xdr:col>
      <xdr:colOff>1309686</xdr:colOff>
      <xdr:row>350</xdr:row>
      <xdr:rowOff>130968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353</xdr:row>
      <xdr:rowOff>133350</xdr:rowOff>
    </xdr:from>
    <xdr:to>
      <xdr:col>13</xdr:col>
      <xdr:colOff>0</xdr:colOff>
      <xdr:row>369</xdr:row>
      <xdr:rowOff>23812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393</xdr:row>
      <xdr:rowOff>161924</xdr:rowOff>
    </xdr:from>
    <xdr:to>
      <xdr:col>13</xdr:col>
      <xdr:colOff>0</xdr:colOff>
      <xdr:row>409</xdr:row>
      <xdr:rowOff>190499</xdr:rowOff>
    </xdr:to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414</xdr:row>
      <xdr:rowOff>9524</xdr:rowOff>
    </xdr:from>
    <xdr:to>
      <xdr:col>13</xdr:col>
      <xdr:colOff>0</xdr:colOff>
      <xdr:row>428</xdr:row>
      <xdr:rowOff>178593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432</xdr:row>
      <xdr:rowOff>180975</xdr:rowOff>
    </xdr:from>
    <xdr:to>
      <xdr:col>12</xdr:col>
      <xdr:colOff>1309686</xdr:colOff>
      <xdr:row>448</xdr:row>
      <xdr:rowOff>1</xdr:rowOff>
    </xdr:to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38098</xdr:colOff>
      <xdr:row>451</xdr:row>
      <xdr:rowOff>59531</xdr:rowOff>
    </xdr:from>
    <xdr:to>
      <xdr:col>12</xdr:col>
      <xdr:colOff>1262062</xdr:colOff>
      <xdr:row>467</xdr:row>
      <xdr:rowOff>95250</xdr:rowOff>
    </xdr:to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47624</xdr:colOff>
      <xdr:row>470</xdr:row>
      <xdr:rowOff>59531</xdr:rowOff>
    </xdr:from>
    <xdr:to>
      <xdr:col>13</xdr:col>
      <xdr:colOff>0</xdr:colOff>
      <xdr:row>486</xdr:row>
      <xdr:rowOff>119062</xdr:rowOff>
    </xdr:to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489</xdr:row>
      <xdr:rowOff>95251</xdr:rowOff>
    </xdr:from>
    <xdr:to>
      <xdr:col>13</xdr:col>
      <xdr:colOff>0</xdr:colOff>
      <xdr:row>505</xdr:row>
      <xdr:rowOff>142875</xdr:rowOff>
    </xdr:to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509</xdr:row>
      <xdr:rowOff>59531</xdr:rowOff>
    </xdr:from>
    <xdr:to>
      <xdr:col>13</xdr:col>
      <xdr:colOff>0</xdr:colOff>
      <xdr:row>526</xdr:row>
      <xdr:rowOff>0</xdr:rowOff>
    </xdr:to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529</xdr:row>
      <xdr:rowOff>47626</xdr:rowOff>
    </xdr:from>
    <xdr:to>
      <xdr:col>13</xdr:col>
      <xdr:colOff>71436</xdr:colOff>
      <xdr:row>545</xdr:row>
      <xdr:rowOff>0</xdr:rowOff>
    </xdr:to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548</xdr:row>
      <xdr:rowOff>83344</xdr:rowOff>
    </xdr:from>
    <xdr:to>
      <xdr:col>12</xdr:col>
      <xdr:colOff>1309687</xdr:colOff>
      <xdr:row>568</xdr:row>
      <xdr:rowOff>166687</xdr:rowOff>
    </xdr:to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250031</xdr:colOff>
      <xdr:row>590</xdr:row>
      <xdr:rowOff>59530</xdr:rowOff>
    </xdr:from>
    <xdr:to>
      <xdr:col>13</xdr:col>
      <xdr:colOff>119062</xdr:colOff>
      <xdr:row>608</xdr:row>
      <xdr:rowOff>190499</xdr:rowOff>
    </xdr:to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231321</xdr:colOff>
      <xdr:row>708</xdr:row>
      <xdr:rowOff>139472</xdr:rowOff>
    </xdr:from>
    <xdr:to>
      <xdr:col>13</xdr:col>
      <xdr:colOff>71437</xdr:colOff>
      <xdr:row>723</xdr:row>
      <xdr:rowOff>234721</xdr:rowOff>
    </xdr:to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73138</xdr:colOff>
      <xdr:row>160</xdr:row>
      <xdr:rowOff>166346</xdr:rowOff>
    </xdr:from>
    <xdr:to>
      <xdr:col>29</xdr:col>
      <xdr:colOff>13607</xdr:colOff>
      <xdr:row>174</xdr:row>
      <xdr:rowOff>166345</xdr:rowOff>
    </xdr:to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791</xdr:colOff>
      <xdr:row>178</xdr:row>
      <xdr:rowOff>119062</xdr:rowOff>
    </xdr:from>
    <xdr:to>
      <xdr:col>28</xdr:col>
      <xdr:colOff>1023936</xdr:colOff>
      <xdr:row>193</xdr:row>
      <xdr:rowOff>107155</xdr:rowOff>
    </xdr:to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16</xdr:col>
      <xdr:colOff>11906</xdr:colOff>
      <xdr:row>197</xdr:row>
      <xdr:rowOff>154781</xdr:rowOff>
    </xdr:from>
    <xdr:to>
      <xdr:col>29</xdr:col>
      <xdr:colOff>23812</xdr:colOff>
      <xdr:row>213</xdr:row>
      <xdr:rowOff>119063</xdr:rowOff>
    </xdr:to>
    <xdr:graphicFrame macro="">
      <xdr:nvGraphicFramePr>
        <xdr:cNvPr id="26" name="27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16</xdr:col>
      <xdr:colOff>31749</xdr:colOff>
      <xdr:row>238</xdr:row>
      <xdr:rowOff>119061</xdr:rowOff>
    </xdr:from>
    <xdr:to>
      <xdr:col>28</xdr:col>
      <xdr:colOff>1012031</xdr:colOff>
      <xdr:row>253</xdr:row>
      <xdr:rowOff>83344</xdr:rowOff>
    </xdr:to>
    <xdr:graphicFrame macro="">
      <xdr:nvGraphicFramePr>
        <xdr:cNvPr id="27" name="28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121783</xdr:colOff>
      <xdr:row>257</xdr:row>
      <xdr:rowOff>154780</xdr:rowOff>
    </xdr:from>
    <xdr:to>
      <xdr:col>28</xdr:col>
      <xdr:colOff>1134496</xdr:colOff>
      <xdr:row>272</xdr:row>
      <xdr:rowOff>107155</xdr:rowOff>
    </xdr:to>
    <xdr:graphicFrame macro="">
      <xdr:nvGraphicFramePr>
        <xdr:cNvPr id="28" name="29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3071811</xdr:colOff>
      <xdr:row>277</xdr:row>
      <xdr:rowOff>0</xdr:rowOff>
    </xdr:from>
    <xdr:to>
      <xdr:col>29</xdr:col>
      <xdr:colOff>11906</xdr:colOff>
      <xdr:row>291</xdr:row>
      <xdr:rowOff>119062</xdr:rowOff>
    </xdr:to>
    <xdr:graphicFrame macro="">
      <xdr:nvGraphicFramePr>
        <xdr:cNvPr id="29" name="30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16</xdr:col>
      <xdr:colOff>792</xdr:colOff>
      <xdr:row>317</xdr:row>
      <xdr:rowOff>71438</xdr:rowOff>
    </xdr:from>
    <xdr:to>
      <xdr:col>28</xdr:col>
      <xdr:colOff>1035843</xdr:colOff>
      <xdr:row>332</xdr:row>
      <xdr:rowOff>119062</xdr:rowOff>
    </xdr:to>
    <xdr:graphicFrame macro="">
      <xdr:nvGraphicFramePr>
        <xdr:cNvPr id="30" name="31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16</xdr:col>
      <xdr:colOff>31750</xdr:colOff>
      <xdr:row>336</xdr:row>
      <xdr:rowOff>47624</xdr:rowOff>
    </xdr:from>
    <xdr:to>
      <xdr:col>29</xdr:col>
      <xdr:colOff>23812</xdr:colOff>
      <xdr:row>350</xdr:row>
      <xdr:rowOff>119061</xdr:rowOff>
    </xdr:to>
    <xdr:graphicFrame macro="">
      <xdr:nvGraphicFramePr>
        <xdr:cNvPr id="31" name="32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16</xdr:col>
      <xdr:colOff>11906</xdr:colOff>
      <xdr:row>355</xdr:row>
      <xdr:rowOff>71437</xdr:rowOff>
    </xdr:from>
    <xdr:to>
      <xdr:col>28</xdr:col>
      <xdr:colOff>1012031</xdr:colOff>
      <xdr:row>369</xdr:row>
      <xdr:rowOff>107155</xdr:rowOff>
    </xdr:to>
    <xdr:graphicFrame macro="">
      <xdr:nvGraphicFramePr>
        <xdr:cNvPr id="32" name="33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16</xdr:col>
      <xdr:colOff>18256</xdr:colOff>
      <xdr:row>394</xdr:row>
      <xdr:rowOff>100012</xdr:rowOff>
    </xdr:from>
    <xdr:to>
      <xdr:col>28</xdr:col>
      <xdr:colOff>1002505</xdr:colOff>
      <xdr:row>410</xdr:row>
      <xdr:rowOff>111919</xdr:rowOff>
    </xdr:to>
    <xdr:graphicFrame macro="">
      <xdr:nvGraphicFramePr>
        <xdr:cNvPr id="33" name="34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16</xdr:col>
      <xdr:colOff>53746</xdr:colOff>
      <xdr:row>414</xdr:row>
      <xdr:rowOff>59531</xdr:rowOff>
    </xdr:from>
    <xdr:to>
      <xdr:col>29</xdr:col>
      <xdr:colOff>220549</xdr:colOff>
      <xdr:row>429</xdr:row>
      <xdr:rowOff>119062</xdr:rowOff>
    </xdr:to>
    <xdr:graphicFrame macro="">
      <xdr:nvGraphicFramePr>
        <xdr:cNvPr id="34" name="35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49211</xdr:colOff>
      <xdr:row>433</xdr:row>
      <xdr:rowOff>11906</xdr:rowOff>
    </xdr:from>
    <xdr:to>
      <xdr:col>29</xdr:col>
      <xdr:colOff>83342</xdr:colOff>
      <xdr:row>448</xdr:row>
      <xdr:rowOff>107156</xdr:rowOff>
    </xdr:to>
    <xdr:graphicFrame macro="">
      <xdr:nvGraphicFramePr>
        <xdr:cNvPr id="35" name="36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16</xdr:col>
      <xdr:colOff>19842</xdr:colOff>
      <xdr:row>453</xdr:row>
      <xdr:rowOff>130968</xdr:rowOff>
    </xdr:from>
    <xdr:to>
      <xdr:col>29</xdr:col>
      <xdr:colOff>11905</xdr:colOff>
      <xdr:row>467</xdr:row>
      <xdr:rowOff>130967</xdr:rowOff>
    </xdr:to>
    <xdr:graphicFrame macro="">
      <xdr:nvGraphicFramePr>
        <xdr:cNvPr id="36" name="37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3071811</xdr:colOff>
      <xdr:row>472</xdr:row>
      <xdr:rowOff>47625</xdr:rowOff>
    </xdr:from>
    <xdr:to>
      <xdr:col>28</xdr:col>
      <xdr:colOff>1023937</xdr:colOff>
      <xdr:row>486</xdr:row>
      <xdr:rowOff>142874</xdr:rowOff>
    </xdr:to>
    <xdr:graphicFrame macro="">
      <xdr:nvGraphicFramePr>
        <xdr:cNvPr id="37" name="38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16</xdr:col>
      <xdr:colOff>7935</xdr:colOff>
      <xdr:row>492</xdr:row>
      <xdr:rowOff>154781</xdr:rowOff>
    </xdr:from>
    <xdr:to>
      <xdr:col>28</xdr:col>
      <xdr:colOff>1012030</xdr:colOff>
      <xdr:row>506</xdr:row>
      <xdr:rowOff>47624</xdr:rowOff>
    </xdr:to>
    <xdr:graphicFrame macro="">
      <xdr:nvGraphicFramePr>
        <xdr:cNvPr id="38" name="39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16</xdr:col>
      <xdr:colOff>15875</xdr:colOff>
      <xdr:row>511</xdr:row>
      <xdr:rowOff>142876</xdr:rowOff>
    </xdr:from>
    <xdr:to>
      <xdr:col>28</xdr:col>
      <xdr:colOff>1035843</xdr:colOff>
      <xdr:row>526</xdr:row>
      <xdr:rowOff>119062</xdr:rowOff>
    </xdr:to>
    <xdr:graphicFrame macro="">
      <xdr:nvGraphicFramePr>
        <xdr:cNvPr id="39" name="40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16</xdr:col>
      <xdr:colOff>19844</xdr:colOff>
      <xdr:row>530</xdr:row>
      <xdr:rowOff>95250</xdr:rowOff>
    </xdr:from>
    <xdr:to>
      <xdr:col>29</xdr:col>
      <xdr:colOff>11906</xdr:colOff>
      <xdr:row>545</xdr:row>
      <xdr:rowOff>59530</xdr:rowOff>
    </xdr:to>
    <xdr:graphicFrame macro="">
      <xdr:nvGraphicFramePr>
        <xdr:cNvPr id="40" name="41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16</xdr:col>
      <xdr:colOff>59531</xdr:colOff>
      <xdr:row>549</xdr:row>
      <xdr:rowOff>178594</xdr:rowOff>
    </xdr:from>
    <xdr:to>
      <xdr:col>29</xdr:col>
      <xdr:colOff>35718</xdr:colOff>
      <xdr:row>568</xdr:row>
      <xdr:rowOff>154781</xdr:rowOff>
    </xdr:to>
    <xdr:graphicFrame macro="">
      <xdr:nvGraphicFramePr>
        <xdr:cNvPr id="41" name="42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16</xdr:col>
      <xdr:colOff>35718</xdr:colOff>
      <xdr:row>592</xdr:row>
      <xdr:rowOff>130969</xdr:rowOff>
    </xdr:from>
    <xdr:to>
      <xdr:col>29</xdr:col>
      <xdr:colOff>47623</xdr:colOff>
      <xdr:row>609</xdr:row>
      <xdr:rowOff>35719</xdr:rowOff>
    </xdr:to>
    <xdr:graphicFrame macro="">
      <xdr:nvGraphicFramePr>
        <xdr:cNvPr id="42" name="43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216</xdr:row>
      <xdr:rowOff>168274</xdr:rowOff>
    </xdr:from>
    <xdr:to>
      <xdr:col>13</xdr:col>
      <xdr:colOff>23812</xdr:colOff>
      <xdr:row>233</xdr:row>
      <xdr:rowOff>130969</xdr:rowOff>
    </xdr:to>
    <xdr:graphicFrame macro="">
      <xdr:nvGraphicFramePr>
        <xdr:cNvPr id="43" name="44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294</xdr:row>
      <xdr:rowOff>61119</xdr:rowOff>
    </xdr:from>
    <xdr:to>
      <xdr:col>12</xdr:col>
      <xdr:colOff>1285874</xdr:colOff>
      <xdr:row>312</xdr:row>
      <xdr:rowOff>107156</xdr:rowOff>
    </xdr:to>
    <xdr:graphicFrame macro="">
      <xdr:nvGraphicFramePr>
        <xdr:cNvPr id="44" name="45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372</xdr:row>
      <xdr:rowOff>166687</xdr:rowOff>
    </xdr:from>
    <xdr:to>
      <xdr:col>12</xdr:col>
      <xdr:colOff>1262062</xdr:colOff>
      <xdr:row>389</xdr:row>
      <xdr:rowOff>154780</xdr:rowOff>
    </xdr:to>
    <xdr:graphicFrame macro="">
      <xdr:nvGraphicFramePr>
        <xdr:cNvPr id="45" name="46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16</xdr:col>
      <xdr:colOff>15874</xdr:colOff>
      <xdr:row>217</xdr:row>
      <xdr:rowOff>107156</xdr:rowOff>
    </xdr:from>
    <xdr:to>
      <xdr:col>29</xdr:col>
      <xdr:colOff>35717</xdr:colOff>
      <xdr:row>234</xdr:row>
      <xdr:rowOff>71437</xdr:rowOff>
    </xdr:to>
    <xdr:graphicFrame macro="">
      <xdr:nvGraphicFramePr>
        <xdr:cNvPr id="46" name="47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16</xdr:col>
      <xdr:colOff>35718</xdr:colOff>
      <xdr:row>295</xdr:row>
      <xdr:rowOff>142875</xdr:rowOff>
    </xdr:from>
    <xdr:to>
      <xdr:col>28</xdr:col>
      <xdr:colOff>1023937</xdr:colOff>
      <xdr:row>313</xdr:row>
      <xdr:rowOff>71436</xdr:rowOff>
    </xdr:to>
    <xdr:graphicFrame macro="">
      <xdr:nvGraphicFramePr>
        <xdr:cNvPr id="47" name="48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16</xdr:col>
      <xdr:colOff>49211</xdr:colOff>
      <xdr:row>374</xdr:row>
      <xdr:rowOff>146844</xdr:rowOff>
    </xdr:from>
    <xdr:to>
      <xdr:col>29</xdr:col>
      <xdr:colOff>71436</xdr:colOff>
      <xdr:row>390</xdr:row>
      <xdr:rowOff>134936</xdr:rowOff>
    </xdr:to>
    <xdr:graphicFrame macro="">
      <xdr:nvGraphicFramePr>
        <xdr:cNvPr id="48" name="49 Gráfic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16</xdr:col>
      <xdr:colOff>53575</xdr:colOff>
      <xdr:row>769</xdr:row>
      <xdr:rowOff>92867</xdr:rowOff>
    </xdr:from>
    <xdr:to>
      <xdr:col>29</xdr:col>
      <xdr:colOff>35718</xdr:colOff>
      <xdr:row>795</xdr:row>
      <xdr:rowOff>107156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5953</xdr:colOff>
      <xdr:row>769</xdr:row>
      <xdr:rowOff>45244</xdr:rowOff>
    </xdr:from>
    <xdr:to>
      <xdr:col>13</xdr:col>
      <xdr:colOff>381001</xdr:colOff>
      <xdr:row>795</xdr:row>
      <xdr:rowOff>130970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14</xdr:col>
      <xdr:colOff>3047999</xdr:colOff>
      <xdr:row>137</xdr:row>
      <xdr:rowOff>11906</xdr:rowOff>
    </xdr:from>
    <xdr:to>
      <xdr:col>28</xdr:col>
      <xdr:colOff>1012030</xdr:colOff>
      <xdr:row>139</xdr:row>
      <xdr:rowOff>119061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2353924" y="26681906"/>
          <a:ext cx="16594931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5.1.2.1 Materiales de Administración, Emisión de Documentos y Artículos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útiles de oficina, limpieza, impresión y reproducción, para el procesamiento en equipos y bienes informáticos; materiales estadísticos, geográficos, de apoyo informativo y didáctico para centros de enseñanza e investigación; materiales requeridos para el registro e identificación en trámites oficiales y servicios a la población. </a:t>
          </a:r>
        </a:p>
      </xdr:txBody>
    </xdr:sp>
    <xdr:clientData/>
  </xdr:twoCellAnchor>
  <xdr:twoCellAnchor>
    <xdr:from>
      <xdr:col>14</xdr:col>
      <xdr:colOff>3071811</xdr:colOff>
      <xdr:row>158</xdr:row>
      <xdr:rowOff>11906</xdr:rowOff>
    </xdr:from>
    <xdr:to>
      <xdr:col>29</xdr:col>
      <xdr:colOff>11904</xdr:colOff>
      <xdr:row>160</xdr:row>
      <xdr:rowOff>83344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358686" y="30682406"/>
          <a:ext cx="16637793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5.1.2.2 Alimentos y Utensilios: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productos alimenticios y utensilios necesarios para el servicio de alimentación en apoyo de las actividades de los servidores públicos y los requeridos en la prestación de servicios públicos en unidades de salud, educativas y de readaptación social, entre otros. </a:t>
          </a:r>
          <a:endParaRPr lang="es-MX" sz="1100"/>
        </a:p>
      </xdr:txBody>
    </xdr:sp>
    <xdr:clientData/>
  </xdr:twoCellAnchor>
  <xdr:twoCellAnchor>
    <xdr:from>
      <xdr:col>14</xdr:col>
      <xdr:colOff>3059907</xdr:colOff>
      <xdr:row>177</xdr:row>
      <xdr:rowOff>11906</xdr:rowOff>
    </xdr:from>
    <xdr:to>
      <xdr:col>28</xdr:col>
      <xdr:colOff>1023937</xdr:colOff>
      <xdr:row>178</xdr:row>
      <xdr:rowOff>71437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2356307" y="34492406"/>
          <a:ext cx="16604455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5.1.2.4 Materiales y Artículos de Construcción y de Reparación: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artículos utilizados en la construcción, reconstrucción, ampliación, adaptación, mejora, conservación, reparación y mantenimiento de bienes inmuebles.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16</xdr:col>
      <xdr:colOff>11908</xdr:colOff>
      <xdr:row>196</xdr:row>
      <xdr:rowOff>35719</xdr:rowOff>
    </xdr:from>
    <xdr:to>
      <xdr:col>29</xdr:col>
      <xdr:colOff>11906</xdr:colOff>
      <xdr:row>197</xdr:row>
      <xdr:rowOff>154781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2365833" y="38326219"/>
          <a:ext cx="1663064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5.1.2.5 Productos Químicos, Farmacéuticos y de Laboratorio: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Importe del gasto por sustancias, productos químicos y farmacéuticos de aplicación humana o animal; así como toda clase de materiales y suministros médicos y de laboratorio.</a:t>
          </a:r>
          <a:endParaRPr lang="es-MX" sz="1100"/>
        </a:p>
      </xdr:txBody>
    </xdr:sp>
    <xdr:clientData/>
  </xdr:twoCellAnchor>
  <xdr:twoCellAnchor>
    <xdr:from>
      <xdr:col>16</xdr:col>
      <xdr:colOff>0</xdr:colOff>
      <xdr:row>216</xdr:row>
      <xdr:rowOff>23811</xdr:rowOff>
    </xdr:from>
    <xdr:to>
      <xdr:col>29</xdr:col>
      <xdr:colOff>11906</xdr:colOff>
      <xdr:row>217</xdr:row>
      <xdr:rowOff>107156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2353925" y="42124311"/>
          <a:ext cx="16642556" cy="273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5.1.2.6 Combustibles, Lubricantes y Aditivos: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combustibles, lubricantes y aditivos de todo tipo, necesarios para el funcionamiento del parque vehicular terrestre, aéreos, marítimo, lacustre y fluvial; así como de la maquinaria y equipo que lo utiliza.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16</xdr:col>
      <xdr:colOff>16669</xdr:colOff>
      <xdr:row>237</xdr:row>
      <xdr:rowOff>11906</xdr:rowOff>
    </xdr:from>
    <xdr:to>
      <xdr:col>28</xdr:col>
      <xdr:colOff>1012031</xdr:colOff>
      <xdr:row>238</xdr:row>
      <xdr:rowOff>95250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2370594" y="46112906"/>
          <a:ext cx="16578262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5.1.2.8 Materiales y Suministros para Seguridad: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materiales, sustancias explosivas y prendas de protección personal necesarias en los programas de seguridad. </a:t>
          </a:r>
          <a:endParaRPr lang="es-MX" sz="1100"/>
        </a:p>
      </xdr:txBody>
    </xdr:sp>
    <xdr:clientData/>
  </xdr:twoCellAnchor>
  <xdr:twoCellAnchor>
    <xdr:from>
      <xdr:col>14</xdr:col>
      <xdr:colOff>3059905</xdr:colOff>
      <xdr:row>256</xdr:row>
      <xdr:rowOff>11907</xdr:rowOff>
    </xdr:from>
    <xdr:to>
      <xdr:col>28</xdr:col>
      <xdr:colOff>1023936</xdr:colOff>
      <xdr:row>257</xdr:row>
      <xdr:rowOff>95250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2356305" y="49922907"/>
          <a:ext cx="16604456" cy="27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5.1.2.9 Herramientas, Refacciones y Accesorios Menores: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toda clase de refacciones, accesorios, herramientas menores y demás bienes de consumo del mismo género, necesarios para la conservación de los bienes inmuebles y muebles.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275</xdr:row>
      <xdr:rowOff>23812</xdr:rowOff>
    </xdr:from>
    <xdr:to>
      <xdr:col>28</xdr:col>
      <xdr:colOff>1047748</xdr:colOff>
      <xdr:row>276</xdr:row>
      <xdr:rowOff>142875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365832" y="53554312"/>
          <a:ext cx="16618741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5.1.3.1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todo tipo de servicios que se contraten con particulares o instituciones del propio sector público; así como los servicios oficiales requeridos para el desempeño 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actividades vinculadas con la función pública.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316</xdr:row>
      <xdr:rowOff>35719</xdr:rowOff>
    </xdr:from>
    <xdr:to>
      <xdr:col>29</xdr:col>
      <xdr:colOff>-1</xdr:colOff>
      <xdr:row>317</xdr:row>
      <xdr:rowOff>71437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2365832" y="61567219"/>
          <a:ext cx="16618742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5.1.3.3 Servicios Profesionales, Científicos y Técnicos y Otros Servicios: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contratación de personas físicas y morales para la prestación de servicios profesionales independientes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335</xdr:row>
      <xdr:rowOff>35718</xdr:rowOff>
    </xdr:from>
    <xdr:to>
      <xdr:col>28</xdr:col>
      <xdr:colOff>1012031</xdr:colOff>
      <xdr:row>336</xdr:row>
      <xdr:rowOff>47625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2377737" y="65186718"/>
          <a:ext cx="16571119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5.1.3.4 Servicios Financieros, Bancarios y Comerciales: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financieros, bancarios y comerciales.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353</xdr:row>
      <xdr:rowOff>11907</xdr:rowOff>
    </xdr:from>
    <xdr:to>
      <xdr:col>28</xdr:col>
      <xdr:colOff>1035843</xdr:colOff>
      <xdr:row>355</xdr:row>
      <xdr:rowOff>71437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2377737" y="68782407"/>
          <a:ext cx="16594931" cy="440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5.1.3.5 Servicios de Instalación, Reparación, Mantenimiento y Conservación: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para la instalación, reparación, mantenimiento y conservación de toda clase de bienes muebles e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inmuebles, incluye los deducibles de seguros y excluye los gastos por concepto de mantenimiento y rehabilitación de la obra pública. </a:t>
          </a:r>
          <a:endParaRPr lang="es-MX" sz="1100"/>
        </a:p>
      </xdr:txBody>
    </xdr:sp>
    <xdr:clientData/>
  </xdr:twoCellAnchor>
  <xdr:twoCellAnchor>
    <xdr:from>
      <xdr:col>16</xdr:col>
      <xdr:colOff>11908</xdr:colOff>
      <xdr:row>372</xdr:row>
      <xdr:rowOff>35718</xdr:rowOff>
    </xdr:from>
    <xdr:to>
      <xdr:col>29</xdr:col>
      <xdr:colOff>11906</xdr:colOff>
      <xdr:row>374</xdr:row>
      <xdr:rowOff>107155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365833" y="72425718"/>
          <a:ext cx="16630648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5.1.3.6 Servicios de Comunicación Social y Publicidad: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realización y difusión de mensajes y campañas para informar a la población sobre los programas, servicios públicos y el quehacer gubernamental en general; así como la publicidad comercial de los productos y servicios que generan ingresos para el ente público. Incluye la contratación de servicios de impresión y publicación de información; así como al montaje de espectáculos culturales y celebraciones que demande el ente público.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393</xdr:row>
      <xdr:rowOff>23812</xdr:rowOff>
    </xdr:from>
    <xdr:to>
      <xdr:col>28</xdr:col>
      <xdr:colOff>1035843</xdr:colOff>
      <xdr:row>394</xdr:row>
      <xdr:rowOff>47625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2365832" y="76414312"/>
          <a:ext cx="16606836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5.1.3.7 Servicios de Traslado y Viáticos: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de traslado, instalación y viáticos del personal, cuando por el desempeño de sus labores propias o comisiones de trabajo, requieran trasladarse a lugares distintos al de su adscripción. </a:t>
          </a:r>
          <a:endParaRPr lang="es-MX" sz="1100"/>
        </a:p>
      </xdr:txBody>
    </xdr:sp>
    <xdr:clientData/>
  </xdr:twoCellAnchor>
  <xdr:twoCellAnchor>
    <xdr:from>
      <xdr:col>16</xdr:col>
      <xdr:colOff>11905</xdr:colOff>
      <xdr:row>413</xdr:row>
      <xdr:rowOff>23812</xdr:rowOff>
    </xdr:from>
    <xdr:to>
      <xdr:col>28</xdr:col>
      <xdr:colOff>1012030</xdr:colOff>
      <xdr:row>414</xdr:row>
      <xdr:rowOff>47625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2365830" y="80224312"/>
          <a:ext cx="16583025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5.1.3.8 Servicios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relacionados con la celebración de actos y ceremonias oficiales realizadas por el ente público.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432</xdr:row>
      <xdr:rowOff>11906</xdr:rowOff>
    </xdr:from>
    <xdr:to>
      <xdr:col>29</xdr:col>
      <xdr:colOff>11906</xdr:colOff>
      <xdr:row>433</xdr:row>
      <xdr:rowOff>11906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2365832" y="83831906"/>
          <a:ext cx="1663064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5.1.3.9 Otros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generales, no incluidos en las cuentas anteriores.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565,568.00</a:t>
          </a:r>
          <a:r>
            <a:rPr lang="es-MX"/>
            <a:t>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  <xdr:twoCellAnchor>
    <xdr:from>
      <xdr:col>14</xdr:col>
      <xdr:colOff>3059907</xdr:colOff>
      <xdr:row>451</xdr:row>
      <xdr:rowOff>11906</xdr:rowOff>
    </xdr:from>
    <xdr:to>
      <xdr:col>29</xdr:col>
      <xdr:colOff>47625</xdr:colOff>
      <xdr:row>454</xdr:row>
      <xdr:rowOff>11906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356307" y="87451406"/>
          <a:ext cx="1667589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TRANSFERENCIAS, ASIGNACIONES, SUBSIDIOS Y OTRAS AYUDAS: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transferencias, asignaciones, subsidios y otras ayudas destinadas en forma directa o indirecta a los sectores público, privado y externo.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5.2.1 Transferencias Internas y Asignaciones al Sector Público: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transferencias internas y asignaciones, a los entes públicos contenidos en el Presupuesto de Egresos con el objeto de sufragar gastos inherentes a sus atribuciones. </a:t>
          </a:r>
          <a:endParaRPr lang="es-MX" sz="1100"/>
        </a:p>
      </xdr:txBody>
    </xdr:sp>
    <xdr:clientData/>
  </xdr:twoCellAnchor>
  <xdr:twoCellAnchor>
    <xdr:from>
      <xdr:col>16</xdr:col>
      <xdr:colOff>11905</xdr:colOff>
      <xdr:row>470</xdr:row>
      <xdr:rowOff>11908</xdr:rowOff>
    </xdr:from>
    <xdr:to>
      <xdr:col>29</xdr:col>
      <xdr:colOff>-1</xdr:colOff>
      <xdr:row>472</xdr:row>
      <xdr:rowOff>119062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2365830" y="91070908"/>
          <a:ext cx="16618744" cy="48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5.2.2.1 Transferencias a Entidades Paraestatales: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transferencias a entidades, que no presuponen la contraprestación de bienes o servicios, destinadas a entidades paraestatales no empresariales y no financieras, empresariales y no financieras, públicas financieras, de control presupuestario indirecto, con el objeto de financiar gastos inherentes a sus funciones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489</xdr:row>
      <xdr:rowOff>35718</xdr:rowOff>
    </xdr:from>
    <xdr:to>
      <xdr:col>28</xdr:col>
      <xdr:colOff>1035843</xdr:colOff>
      <xdr:row>492</xdr:row>
      <xdr:rowOff>142875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2365832" y="94714218"/>
          <a:ext cx="16606836" cy="67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 Subsidios y Subvenciones: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los subsidios y subvenciones que se otorgan para el desarrollo de actividades prioritarias de interés general a través del ente público a los diferentes sectores de la sociedad.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5.2.3.1 Subsidios: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509</xdr:row>
      <xdr:rowOff>35718</xdr:rowOff>
    </xdr:from>
    <xdr:to>
      <xdr:col>29</xdr:col>
      <xdr:colOff>11906</xdr:colOff>
      <xdr:row>511</xdr:row>
      <xdr:rowOff>142875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377737" y="98524218"/>
          <a:ext cx="16618744" cy="488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 Ayudas Sociales: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ayudas sociales que el ente público otorga a personas, instituciones y diversos sectores de la población para propósitos sociales.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5.2.4.1 Ayudas Sociales a Personas: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personas destinadas al auxilio o ayudas especiales que no revisten carácter permanente, otorgadas por el ente público a personas u hogares para propósitos sociales. </a:t>
          </a:r>
          <a:endParaRPr lang="es-MX" sz="1100"/>
        </a:p>
      </xdr:txBody>
    </xdr:sp>
    <xdr:clientData/>
  </xdr:twoCellAnchor>
  <xdr:twoCellAnchor>
    <xdr:from>
      <xdr:col>16</xdr:col>
      <xdr:colOff>0</xdr:colOff>
      <xdr:row>529</xdr:row>
      <xdr:rowOff>23814</xdr:rowOff>
    </xdr:from>
    <xdr:to>
      <xdr:col>29</xdr:col>
      <xdr:colOff>11905</xdr:colOff>
      <xdr:row>530</xdr:row>
      <xdr:rowOff>107156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2353925" y="102322314"/>
          <a:ext cx="16642555" cy="27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5.2.4.2 Becas: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becas destinadas a becas y otras ayudas para programas de formación o capacitación acordadas con personas.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548</xdr:row>
      <xdr:rowOff>11905</xdr:rowOff>
    </xdr:from>
    <xdr:to>
      <xdr:col>28</xdr:col>
      <xdr:colOff>1035843</xdr:colOff>
      <xdr:row>549</xdr:row>
      <xdr:rowOff>71437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2365832" y="105929905"/>
          <a:ext cx="16606836" cy="250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5.2.4.3 Ayudas Sociales a Instituciones: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instituciones destinadas para la atención de gastos corrientes de establecimientos de enseñanza, cooperativismo y de interés público. </a:t>
          </a:r>
          <a:endParaRPr lang="es-MX" sz="1100"/>
        </a:p>
      </xdr:txBody>
    </xdr:sp>
    <xdr:clientData/>
  </xdr:twoCellAnchor>
  <xdr:twoCellAnchor>
    <xdr:from>
      <xdr:col>16</xdr:col>
      <xdr:colOff>23813</xdr:colOff>
      <xdr:row>590</xdr:row>
      <xdr:rowOff>23814</xdr:rowOff>
    </xdr:from>
    <xdr:to>
      <xdr:col>28</xdr:col>
      <xdr:colOff>1035843</xdr:colOff>
      <xdr:row>592</xdr:row>
      <xdr:rowOff>107155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2377738" y="113942814"/>
          <a:ext cx="16594930" cy="46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5.2.5.1 Pensiones: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pensiones , que cubre el Gobierno Federal, Estatal y Municipal, o bien el Instituto de Seguridad Social correspondiente, conforme al régimen legal establecido, así como los pagos adicionales derivados de compromisos contractuales con el personal retirado. </a:t>
          </a:r>
          <a:endParaRPr lang="es-MX" sz="1100"/>
        </a:p>
      </xdr:txBody>
    </xdr:sp>
    <xdr:clientData/>
  </xdr:twoCellAnchor>
  <xdr:twoCellAnchor>
    <xdr:from>
      <xdr:col>16</xdr:col>
      <xdr:colOff>28575</xdr:colOff>
      <xdr:row>708</xdr:row>
      <xdr:rowOff>11906</xdr:rowOff>
    </xdr:from>
    <xdr:to>
      <xdr:col>29</xdr:col>
      <xdr:colOff>-1</xdr:colOff>
      <xdr:row>711</xdr:row>
      <xdr:rowOff>-1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382500" y="136514681"/>
          <a:ext cx="16602074" cy="559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5.6.1.1 Construcción en Bienes no Capitalizable: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la transferencia de capital a otros entes público, el importe del gasto destinado a construcción en bienes de dominio público y/o conservación de obras, proyectos productivos, acciones de fomento y en general a todos aquellos gastos destinados a aumentar, conservar y mejorar el patrimonio. </a:t>
          </a:r>
          <a:r>
            <a:rPr lang="es-MX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Cuenta adicionada DOF 02-01-2013 </a:t>
          </a:r>
          <a:endParaRPr lang="es-MX" sz="1100"/>
        </a:p>
      </xdr:txBody>
    </xdr:sp>
    <xdr:clientData/>
  </xdr:twoCellAnchor>
  <xdr:twoCellAnchor>
    <xdr:from>
      <xdr:col>16</xdr:col>
      <xdr:colOff>23813</xdr:colOff>
      <xdr:row>294</xdr:row>
      <xdr:rowOff>11907</xdr:rowOff>
    </xdr:from>
    <xdr:to>
      <xdr:col>29</xdr:col>
      <xdr:colOff>-1</xdr:colOff>
      <xdr:row>295</xdr:row>
      <xdr:rowOff>95250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2377738" y="57161907"/>
          <a:ext cx="16606836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5.1.3.2 Servicios de Arrendamiento: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concepto de arrendamiento </a:t>
          </a:r>
          <a:endParaRPr lang="es-MX" sz="1100"/>
        </a:p>
      </xdr:txBody>
    </xdr:sp>
    <xdr:clientData/>
  </xdr:twoCellAnchor>
  <xdr:twoCellAnchor>
    <xdr:from>
      <xdr:col>0</xdr:col>
      <xdr:colOff>35715</xdr:colOff>
      <xdr:row>4</xdr:row>
      <xdr:rowOff>0</xdr:rowOff>
    </xdr:from>
    <xdr:to>
      <xdr:col>12</xdr:col>
      <xdr:colOff>1309686</xdr:colOff>
      <xdr:row>21</xdr:row>
      <xdr:rowOff>23812</xdr:rowOff>
    </xdr:to>
    <xdr:graphicFrame macro="">
      <xdr:nvGraphicFramePr>
        <xdr:cNvPr id="78" name="3 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59531</xdr:colOff>
      <xdr:row>25</xdr:row>
      <xdr:rowOff>119062</xdr:rowOff>
    </xdr:from>
    <xdr:to>
      <xdr:col>12</xdr:col>
      <xdr:colOff>1309687</xdr:colOff>
      <xdr:row>42</xdr:row>
      <xdr:rowOff>14287</xdr:rowOff>
    </xdr:to>
    <xdr:graphicFrame macro="">
      <xdr:nvGraphicFramePr>
        <xdr:cNvPr id="79" name="3 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13</xdr:col>
      <xdr:colOff>0</xdr:colOff>
      <xdr:row>86</xdr:row>
      <xdr:rowOff>0</xdr:rowOff>
    </xdr:to>
    <xdr:graphicFrame macro="">
      <xdr:nvGraphicFramePr>
        <xdr:cNvPr id="80" name="3 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12</xdr:col>
      <xdr:colOff>1309687</xdr:colOff>
      <xdr:row>107</xdr:row>
      <xdr:rowOff>142875</xdr:rowOff>
    </xdr:to>
    <xdr:graphicFrame macro="">
      <xdr:nvGraphicFramePr>
        <xdr:cNvPr id="81" name="3 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</xdr:colOff>
      <xdr:row>114</xdr:row>
      <xdr:rowOff>0</xdr:rowOff>
    </xdr:from>
    <xdr:to>
      <xdr:col>12</xdr:col>
      <xdr:colOff>1262062</xdr:colOff>
      <xdr:row>132</xdr:row>
      <xdr:rowOff>11906</xdr:rowOff>
    </xdr:to>
    <xdr:graphicFrame macro="">
      <xdr:nvGraphicFramePr>
        <xdr:cNvPr id="82" name="3 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16</xdr:col>
      <xdr:colOff>154782</xdr:colOff>
      <xdr:row>614</xdr:row>
      <xdr:rowOff>47624</xdr:rowOff>
    </xdr:from>
    <xdr:to>
      <xdr:col>29</xdr:col>
      <xdr:colOff>142875</xdr:colOff>
      <xdr:row>629</xdr:row>
      <xdr:rowOff>178593</xdr:rowOff>
    </xdr:to>
    <xdr:graphicFrame macro="">
      <xdr:nvGraphicFramePr>
        <xdr:cNvPr id="83" name="43 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16</xdr:col>
      <xdr:colOff>27214</xdr:colOff>
      <xdr:row>672</xdr:row>
      <xdr:rowOff>108857</xdr:rowOff>
    </xdr:from>
    <xdr:to>
      <xdr:col>28</xdr:col>
      <xdr:colOff>1051151</xdr:colOff>
      <xdr:row>688</xdr:row>
      <xdr:rowOff>6801</xdr:rowOff>
    </xdr:to>
    <xdr:graphicFrame macro="">
      <xdr:nvGraphicFramePr>
        <xdr:cNvPr id="84" name="43 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16</xdr:col>
      <xdr:colOff>35719</xdr:colOff>
      <xdr:row>710</xdr:row>
      <xdr:rowOff>83343</xdr:rowOff>
    </xdr:from>
    <xdr:to>
      <xdr:col>28</xdr:col>
      <xdr:colOff>1023937</xdr:colOff>
      <xdr:row>723</xdr:row>
      <xdr:rowOff>154781</xdr:rowOff>
    </xdr:to>
    <xdr:graphicFrame macro="">
      <xdr:nvGraphicFramePr>
        <xdr:cNvPr id="85" name="43 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204107</xdr:colOff>
      <xdr:row>672</xdr:row>
      <xdr:rowOff>231321</xdr:rowOff>
    </xdr:from>
    <xdr:to>
      <xdr:col>13</xdr:col>
      <xdr:colOff>71437</xdr:colOff>
      <xdr:row>688</xdr:row>
      <xdr:rowOff>81641</xdr:rowOff>
    </xdr:to>
    <xdr:graphicFrame macro="">
      <xdr:nvGraphicFramePr>
        <xdr:cNvPr id="86" name="23 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16</xdr:col>
      <xdr:colOff>13606</xdr:colOff>
      <xdr:row>4</xdr:row>
      <xdr:rowOff>83343</xdr:rowOff>
    </xdr:from>
    <xdr:to>
      <xdr:col>28</xdr:col>
      <xdr:colOff>1029605</xdr:colOff>
      <xdr:row>21</xdr:row>
      <xdr:rowOff>125412</xdr:rowOff>
    </xdr:to>
    <xdr:graphicFrame macro="">
      <xdr:nvGraphicFramePr>
        <xdr:cNvPr id="88" name="24 Gráfic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16</xdr:col>
      <xdr:colOff>0</xdr:colOff>
      <xdr:row>27</xdr:row>
      <xdr:rowOff>159544</xdr:rowOff>
    </xdr:from>
    <xdr:to>
      <xdr:col>28</xdr:col>
      <xdr:colOff>1015999</xdr:colOff>
      <xdr:row>45</xdr:row>
      <xdr:rowOff>20638</xdr:rowOff>
    </xdr:to>
    <xdr:graphicFrame macro="">
      <xdr:nvGraphicFramePr>
        <xdr:cNvPr id="89" name="24 Gráfic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15</xdr:col>
      <xdr:colOff>129722</xdr:colOff>
      <xdr:row>48</xdr:row>
      <xdr:rowOff>71437</xdr:rowOff>
    </xdr:from>
    <xdr:to>
      <xdr:col>28</xdr:col>
      <xdr:colOff>1140845</xdr:colOff>
      <xdr:row>64</xdr:row>
      <xdr:rowOff>23813</xdr:rowOff>
    </xdr:to>
    <xdr:graphicFrame macro="">
      <xdr:nvGraphicFramePr>
        <xdr:cNvPr id="90" name="24 Gráfico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16</xdr:col>
      <xdr:colOff>30163</xdr:colOff>
      <xdr:row>69</xdr:row>
      <xdr:rowOff>14287</xdr:rowOff>
    </xdr:from>
    <xdr:to>
      <xdr:col>28</xdr:col>
      <xdr:colOff>1029494</xdr:colOff>
      <xdr:row>85</xdr:row>
      <xdr:rowOff>165894</xdr:rowOff>
    </xdr:to>
    <xdr:graphicFrame macro="">
      <xdr:nvGraphicFramePr>
        <xdr:cNvPr id="91" name="24 Gráfic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16</xdr:col>
      <xdr:colOff>40821</xdr:colOff>
      <xdr:row>90</xdr:row>
      <xdr:rowOff>219415</xdr:rowOff>
    </xdr:from>
    <xdr:to>
      <xdr:col>28</xdr:col>
      <xdr:colOff>1056820</xdr:colOff>
      <xdr:row>108</xdr:row>
      <xdr:rowOff>16556</xdr:rowOff>
    </xdr:to>
    <xdr:graphicFrame macro="">
      <xdr:nvGraphicFramePr>
        <xdr:cNvPr id="92" name="24 Gráfic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14</xdr:col>
      <xdr:colOff>63500</xdr:colOff>
      <xdr:row>114</xdr:row>
      <xdr:rowOff>97518</xdr:rowOff>
    </xdr:from>
    <xdr:to>
      <xdr:col>28</xdr:col>
      <xdr:colOff>904874</xdr:colOff>
      <xdr:row>131</xdr:row>
      <xdr:rowOff>222931</xdr:rowOff>
    </xdr:to>
    <xdr:graphicFrame macro="">
      <xdr:nvGraphicFramePr>
        <xdr:cNvPr id="93" name="24 Gráfic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15</xdr:col>
      <xdr:colOff>98650</xdr:colOff>
      <xdr:row>3</xdr:row>
      <xdr:rowOff>8505</xdr:rowOff>
    </xdr:from>
    <xdr:to>
      <xdr:col>28</xdr:col>
      <xdr:colOff>1132793</xdr:colOff>
      <xdr:row>4</xdr:row>
      <xdr:rowOff>32317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8073686" y="947398"/>
          <a:ext cx="19322143" cy="268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5.1.1.1 Remuneraciones al Personal de Carácter Permanente: Importe del gasto por las percepciones correspondientes al personal de carácter permanente.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14</xdr:col>
      <xdr:colOff>3059905</xdr:colOff>
      <xdr:row>25</xdr:row>
      <xdr:rowOff>23812</xdr:rowOff>
    </xdr:from>
    <xdr:to>
      <xdr:col>28</xdr:col>
      <xdr:colOff>928687</xdr:colOff>
      <xdr:row>26</xdr:row>
      <xdr:rowOff>107156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356305" y="5167312"/>
          <a:ext cx="16509207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5.1.1.2 Remuneraciones al Personal de Carácter Transitorio: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correspondientes al personal de carácter eventual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47</xdr:row>
      <xdr:rowOff>23812</xdr:rowOff>
    </xdr:from>
    <xdr:to>
      <xdr:col>29</xdr:col>
      <xdr:colOff>-1</xdr:colOff>
      <xdr:row>48</xdr:row>
      <xdr:rowOff>35719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2365832" y="9358312"/>
          <a:ext cx="16618742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5.1.1.3 Remuneraciones Adicionales y Especiales: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adicionales y especiales, así como las gratificaciones que se otorgan tanto al personal de carácter permanente como transitorio. </a:t>
          </a:r>
          <a:endParaRPr lang="es-MX" sz="1100"/>
        </a:p>
      </xdr:txBody>
    </xdr:sp>
    <xdr:clientData/>
  </xdr:twoCellAnchor>
  <xdr:twoCellAnchor>
    <xdr:from>
      <xdr:col>16</xdr:col>
      <xdr:colOff>7145</xdr:colOff>
      <xdr:row>67</xdr:row>
      <xdr:rowOff>47625</xdr:rowOff>
    </xdr:from>
    <xdr:to>
      <xdr:col>28</xdr:col>
      <xdr:colOff>1023937</xdr:colOff>
      <xdr:row>68</xdr:row>
      <xdr:rowOff>107156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2361070" y="13192125"/>
          <a:ext cx="16599692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5.1.1.4 Seguridad Social: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parte que corresponde al ente público por concepto de prestaciones de seguridad social y primas de seguros, en beneficio del personal a su servicio, tanto de carácter permanente como transitorio. </a:t>
          </a:r>
          <a:endParaRPr lang="es-MX" sz="1100"/>
        </a:p>
      </xdr:txBody>
    </xdr:sp>
    <xdr:clientData/>
  </xdr:twoCellAnchor>
  <xdr:twoCellAnchor>
    <xdr:from>
      <xdr:col>14</xdr:col>
      <xdr:colOff>156823</xdr:colOff>
      <xdr:row>89</xdr:row>
      <xdr:rowOff>85044</xdr:rowOff>
    </xdr:from>
    <xdr:to>
      <xdr:col>28</xdr:col>
      <xdr:colOff>925286</xdr:colOff>
      <xdr:row>90</xdr:row>
      <xdr:rowOff>210910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7954966" y="22237473"/>
          <a:ext cx="19056463" cy="370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5.1.1.5 Otras Prestaciones Sociales y Económicas: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otras prestaciones sociales y económicas, a favor del personal, de acuerdo con las disposiciones legales vigentes y/o acuerdos contractuales respectivos. </a:t>
          </a:r>
        </a:p>
      </xdr:txBody>
    </xdr:sp>
    <xdr:clientData/>
  </xdr:twoCellAnchor>
  <xdr:twoCellAnchor>
    <xdr:from>
      <xdr:col>14</xdr:col>
      <xdr:colOff>3048000</xdr:colOff>
      <xdr:row>113</xdr:row>
      <xdr:rowOff>23813</xdr:rowOff>
    </xdr:from>
    <xdr:to>
      <xdr:col>28</xdr:col>
      <xdr:colOff>1012032</xdr:colOff>
      <xdr:row>114</xdr:row>
      <xdr:rowOff>47624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353925" y="21931313"/>
          <a:ext cx="16594932" cy="2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5.1.1.6 Pago de Estímulos a Servidores Públicos: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estímulos económicos a los servidores públicos de mando, enlace y operativos del ente público, que establezcan las disposiciones aplicables, derivado del desempeño de sus funciones. </a:t>
          </a:r>
        </a:p>
      </xdr:txBody>
    </xdr:sp>
    <xdr:clientData/>
  </xdr:twoCellAnchor>
  <xdr:twoCellAnchor>
    <xdr:from>
      <xdr:col>16</xdr:col>
      <xdr:colOff>119063</xdr:colOff>
      <xdr:row>573</xdr:row>
      <xdr:rowOff>104775</xdr:rowOff>
    </xdr:from>
    <xdr:to>
      <xdr:col>28</xdr:col>
      <xdr:colOff>916781</xdr:colOff>
      <xdr:row>587</xdr:row>
      <xdr:rowOff>180975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16</xdr:col>
      <xdr:colOff>54428</xdr:colOff>
      <xdr:row>691</xdr:row>
      <xdr:rowOff>69056</xdr:rowOff>
    </xdr:from>
    <xdr:to>
      <xdr:col>28</xdr:col>
      <xdr:colOff>756896</xdr:colOff>
      <xdr:row>705</xdr:row>
      <xdr:rowOff>145256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90148</xdr:colOff>
      <xdr:row>572</xdr:row>
      <xdr:rowOff>96271</xdr:rowOff>
    </xdr:from>
    <xdr:to>
      <xdr:col>13</xdr:col>
      <xdr:colOff>23812</xdr:colOff>
      <xdr:row>586</xdr:row>
      <xdr:rowOff>172471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287447</xdr:colOff>
      <xdr:row>691</xdr:row>
      <xdr:rowOff>181314</xdr:rowOff>
    </xdr:from>
    <xdr:to>
      <xdr:col>13</xdr:col>
      <xdr:colOff>47624</xdr:colOff>
      <xdr:row>705</xdr:row>
      <xdr:rowOff>69735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14</xdr:col>
      <xdr:colOff>142875</xdr:colOff>
      <xdr:row>652</xdr:row>
      <xdr:rowOff>45243</xdr:rowOff>
    </xdr:from>
    <xdr:to>
      <xdr:col>29</xdr:col>
      <xdr:colOff>11906</xdr:colOff>
      <xdr:row>669</xdr:row>
      <xdr:rowOff>71437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309562</xdr:colOff>
      <xdr:row>632</xdr:row>
      <xdr:rowOff>40821</xdr:rowOff>
    </xdr:from>
    <xdr:to>
      <xdr:col>12</xdr:col>
      <xdr:colOff>1262062</xdr:colOff>
      <xdr:row>649</xdr:row>
      <xdr:rowOff>47624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299358</xdr:colOff>
      <xdr:row>652</xdr:row>
      <xdr:rowOff>125184</xdr:rowOff>
    </xdr:from>
    <xdr:to>
      <xdr:col>13</xdr:col>
      <xdr:colOff>71437</xdr:colOff>
      <xdr:row>669</xdr:row>
      <xdr:rowOff>210910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16</xdr:col>
      <xdr:colOff>0</xdr:colOff>
      <xdr:row>729</xdr:row>
      <xdr:rowOff>0</xdr:rowOff>
    </xdr:from>
    <xdr:to>
      <xdr:col>28</xdr:col>
      <xdr:colOff>1035843</xdr:colOff>
      <xdr:row>744</xdr:row>
      <xdr:rowOff>130969</xdr:rowOff>
    </xdr:to>
    <xdr:graphicFrame macro="">
      <xdr:nvGraphicFramePr>
        <xdr:cNvPr id="116" name="43 Gráfic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14</xdr:col>
      <xdr:colOff>130968</xdr:colOff>
      <xdr:row>727</xdr:row>
      <xdr:rowOff>150812</xdr:rowOff>
    </xdr:from>
    <xdr:to>
      <xdr:col>28</xdr:col>
      <xdr:colOff>1012031</xdr:colOff>
      <xdr:row>747</xdr:row>
      <xdr:rowOff>186531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16</xdr:col>
      <xdr:colOff>15307</xdr:colOff>
      <xdr:row>751</xdr:row>
      <xdr:rowOff>108856</xdr:rowOff>
    </xdr:from>
    <xdr:to>
      <xdr:col>28</xdr:col>
      <xdr:colOff>943994</xdr:colOff>
      <xdr:row>766</xdr:row>
      <xdr:rowOff>144575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16</xdr:col>
      <xdr:colOff>71436</xdr:colOff>
      <xdr:row>139</xdr:row>
      <xdr:rowOff>57150</xdr:rowOff>
    </xdr:from>
    <xdr:to>
      <xdr:col>29</xdr:col>
      <xdr:colOff>23811</xdr:colOff>
      <xdr:row>154</xdr:row>
      <xdr:rowOff>83344</xdr:rowOff>
    </xdr:to>
    <xdr:graphicFrame macro="">
      <xdr:nvGraphicFramePr>
        <xdr:cNvPr id="109" name="108 Gráfico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326572</xdr:colOff>
      <xdr:row>729</xdr:row>
      <xdr:rowOff>16327</xdr:rowOff>
    </xdr:from>
    <xdr:to>
      <xdr:col>12</xdr:col>
      <xdr:colOff>1285875</xdr:colOff>
      <xdr:row>747</xdr:row>
      <xdr:rowOff>231321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284047</xdr:colOff>
      <xdr:row>751</xdr:row>
      <xdr:rowOff>143896</xdr:rowOff>
    </xdr:from>
    <xdr:to>
      <xdr:col>13</xdr:col>
      <xdr:colOff>142874</xdr:colOff>
      <xdr:row>766</xdr:row>
      <xdr:rowOff>29596</xdr:rowOff>
    </xdr:to>
    <xdr:graphicFrame macro="">
      <xdr:nvGraphicFramePr>
        <xdr:cNvPr id="68" name="67 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61232</xdr:colOff>
      <xdr:row>48</xdr:row>
      <xdr:rowOff>23131</xdr:rowOff>
    </xdr:from>
    <xdr:to>
      <xdr:col>13</xdr:col>
      <xdr:colOff>0</xdr:colOff>
      <xdr:row>63</xdr:row>
      <xdr:rowOff>149678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1E8AF16-249F-8DAE-53F5-322AE841F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156481</xdr:colOff>
      <xdr:row>614</xdr:row>
      <xdr:rowOff>2719</xdr:rowOff>
    </xdr:from>
    <xdr:to>
      <xdr:col>12</xdr:col>
      <xdr:colOff>1285875</xdr:colOff>
      <xdr:row>627</xdr:row>
      <xdr:rowOff>217713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35ED99F0-9D62-9E45-3C72-368345814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15</xdr:col>
      <xdr:colOff>142873</xdr:colOff>
      <xdr:row>632</xdr:row>
      <xdr:rowOff>200025</xdr:rowOff>
    </xdr:from>
    <xdr:to>
      <xdr:col>29</xdr:col>
      <xdr:colOff>81643</xdr:colOff>
      <xdr:row>649</xdr:row>
      <xdr:rowOff>95250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BF6B75DD-91F1-0856-70D9-C9E7C25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GRACIELA/Documents/CONSEJO%20DE%20VIGILANCIA/2022/UT-0079-22%20BALANZA%20DE%20COMPROBACION%20FEBRERO%202022%20PRELIMINAR%20ANE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83">
          <cell r="N183">
            <v>252671.98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0</v>
      </c>
      <c r="I2" s="24" t="s">
        <v>0</v>
      </c>
      <c r="J2" s="24"/>
      <c r="K2" s="24"/>
      <c r="L2" s="24"/>
      <c r="M2" s="24"/>
      <c r="N2" s="24"/>
      <c r="O2" s="24"/>
      <c r="Q2" s="24" t="s">
        <v>0</v>
      </c>
      <c r="R2" s="24"/>
      <c r="S2" s="24"/>
      <c r="T2" s="24"/>
      <c r="U2" s="24"/>
      <c r="V2" s="24"/>
      <c r="W2" s="24"/>
      <c r="Y2" s="1" t="s">
        <v>0</v>
      </c>
      <c r="AG2" s="1" t="s">
        <v>0</v>
      </c>
      <c r="AO2" s="1" t="s">
        <v>0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0</v>
      </c>
      <c r="BD3" s="22" t="s">
        <v>0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207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209</v>
      </c>
      <c r="BD5" s="22" t="s">
        <v>208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34" t="s">
        <v>61</v>
      </c>
      <c r="K6" s="134"/>
      <c r="L6" s="134" t="s">
        <v>62</v>
      </c>
      <c r="M6" s="134"/>
      <c r="N6" s="134" t="s">
        <v>63</v>
      </c>
      <c r="O6" s="134"/>
      <c r="Q6" s="26" t="s">
        <v>60</v>
      </c>
      <c r="R6" s="134" t="s">
        <v>61</v>
      </c>
      <c r="S6" s="134"/>
      <c r="T6" s="134" t="s">
        <v>62</v>
      </c>
      <c r="U6" s="134"/>
      <c r="V6" s="134" t="s">
        <v>63</v>
      </c>
      <c r="W6" s="134"/>
      <c r="Y6" s="27"/>
      <c r="Z6" s="134" t="s">
        <v>61</v>
      </c>
      <c r="AA6" s="134"/>
      <c r="AB6" s="134" t="s">
        <v>62</v>
      </c>
      <c r="AC6" s="134"/>
      <c r="AD6" s="134" t="s">
        <v>63</v>
      </c>
      <c r="AE6" s="134"/>
      <c r="AG6" s="27"/>
      <c r="AH6" s="134" t="s">
        <v>61</v>
      </c>
      <c r="AI6" s="134"/>
      <c r="AJ6" s="134" t="s">
        <v>62</v>
      </c>
      <c r="AK6" s="134"/>
      <c r="AL6" s="134" t="s">
        <v>63</v>
      </c>
      <c r="AM6" s="134"/>
      <c r="AO6" s="28"/>
      <c r="AP6" s="134" t="s">
        <v>61</v>
      </c>
      <c r="AQ6" s="134"/>
      <c r="AR6" s="134" t="s">
        <v>62</v>
      </c>
      <c r="AS6" s="134"/>
      <c r="AT6" s="134" t="s">
        <v>63</v>
      </c>
      <c r="AU6" s="134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189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196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190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191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197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198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1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2</v>
      </c>
      <c r="AY43" s="22">
        <v>130304526.61</v>
      </c>
      <c r="BA43" s="22">
        <v>33830025.350000001</v>
      </c>
      <c r="BC43" s="22">
        <v>164134551.96000001</v>
      </c>
      <c r="BD43" s="22" t="s">
        <v>1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201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3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4</v>
      </c>
      <c r="AY46" s="22">
        <v>22774724.239999998</v>
      </c>
      <c r="BA46" s="22">
        <v>8172817.1799999997</v>
      </c>
      <c r="BC46" s="22">
        <v>30947541.420000002</v>
      </c>
      <c r="BD46" s="22" t="s">
        <v>3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192</v>
      </c>
      <c r="AY47" s="22">
        <v>4166296.63</v>
      </c>
      <c r="BA47" s="22">
        <v>1139545.24</v>
      </c>
      <c r="BC47" s="22">
        <v>5305841.87</v>
      </c>
      <c r="BD47" s="22" t="s">
        <v>4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6</v>
      </c>
      <c r="AY48" s="22">
        <v>27712841.899999999</v>
      </c>
      <c r="BA48" s="22">
        <v>6971445.7199999997</v>
      </c>
      <c r="BC48" s="22">
        <v>34684287.619999997</v>
      </c>
      <c r="BD48" s="22" t="s">
        <v>202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193</v>
      </c>
      <c r="AY49" s="22">
        <v>2586725.85</v>
      </c>
      <c r="BA49" s="22">
        <v>1335613.1499999999</v>
      </c>
      <c r="BC49" s="22">
        <v>3922339</v>
      </c>
      <c r="BD49" s="22" t="s">
        <v>6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7</v>
      </c>
      <c r="AY52" s="22">
        <v>15868883.699999999</v>
      </c>
      <c r="BA52" s="22">
        <v>2905263.4</v>
      </c>
      <c r="BC52" s="22">
        <v>18774147.100000001</v>
      </c>
      <c r="BD52" s="22" t="s">
        <v>203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8</v>
      </c>
      <c r="AY53" s="22">
        <v>260111679.21000001</v>
      </c>
      <c r="BA53" s="22">
        <v>123956615.89</v>
      </c>
      <c r="BC53" s="22">
        <v>384068295.10000002</v>
      </c>
      <c r="BD53" s="22" t="s">
        <v>7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9</v>
      </c>
      <c r="AY54" s="22">
        <v>145998189.72</v>
      </c>
      <c r="BA54" s="22">
        <v>72999094.920000002</v>
      </c>
      <c r="BC54" s="22">
        <v>218997284.63999999</v>
      </c>
      <c r="BD54" s="22" t="s">
        <v>8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10</v>
      </c>
      <c r="AY55" s="22">
        <v>2038364.19</v>
      </c>
      <c r="BA55" s="22">
        <v>7947188.79</v>
      </c>
      <c r="BC55" s="22">
        <v>9985552.9800000004</v>
      </c>
      <c r="BD55" s="22" t="s">
        <v>9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11</v>
      </c>
      <c r="AY56" s="22">
        <v>15730458.75</v>
      </c>
      <c r="BA56" s="22">
        <v>3146091.75</v>
      </c>
      <c r="BC56" s="22">
        <v>18876550.5</v>
      </c>
      <c r="BD56" s="22" t="s">
        <v>10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12</v>
      </c>
      <c r="AX57" s="22">
        <v>102220173.2</v>
      </c>
      <c r="AZ57" s="22">
        <v>59610425.659999996</v>
      </c>
      <c r="BB57" s="22">
        <v>161830598.86000001</v>
      </c>
      <c r="BD57" s="22" t="s">
        <v>11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13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14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15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16</v>
      </c>
      <c r="AX61" s="22">
        <v>38273093.619999997</v>
      </c>
      <c r="AZ61" s="22">
        <v>19094789.260000002</v>
      </c>
      <c r="BB61" s="22">
        <v>57367882.880000003</v>
      </c>
      <c r="BD61" s="22" t="s">
        <v>15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194</v>
      </c>
      <c r="AX62" s="22">
        <v>3316928.71</v>
      </c>
      <c r="AZ62" s="22">
        <v>1625449.81</v>
      </c>
      <c r="BB62" s="22">
        <v>4942378.5199999996</v>
      </c>
      <c r="BD62" s="22" t="s">
        <v>16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18</v>
      </c>
      <c r="AX63" s="22">
        <v>2729097.91</v>
      </c>
      <c r="AZ63" s="22">
        <v>1148220.9099999999</v>
      </c>
      <c r="BB63" s="22">
        <v>3877318.82</v>
      </c>
      <c r="BD63" s="22" t="s">
        <v>204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19</v>
      </c>
      <c r="AX64" s="36">
        <v>1079600.8899999999</v>
      </c>
      <c r="AZ64" s="36">
        <v>527521.42000000004</v>
      </c>
      <c r="BB64" s="36">
        <v>1607122.31</v>
      </c>
      <c r="BD64" s="36" t="s">
        <v>18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1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1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1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1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1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1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20</v>
      </c>
      <c r="AX65" s="22">
        <v>3173111.97</v>
      </c>
      <c r="AZ65" s="22">
        <v>1135077.52</v>
      </c>
      <c r="BB65" s="22">
        <v>4308189.49</v>
      </c>
      <c r="BD65" s="22" t="s">
        <v>19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2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2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2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2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2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2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21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22</v>
      </c>
      <c r="AX67" s="22">
        <v>42720860.890000001</v>
      </c>
      <c r="AZ67" s="22">
        <v>19173786.98</v>
      </c>
      <c r="BB67" s="22">
        <v>61894647.869999997</v>
      </c>
      <c r="BD67" s="22" t="s">
        <v>21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3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3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3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3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195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4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4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4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4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4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4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24</v>
      </c>
      <c r="AX69" s="22">
        <v>231008.74</v>
      </c>
      <c r="AZ69" s="22">
        <v>164257.70000000001</v>
      </c>
      <c r="BB69" s="22">
        <v>395266.44</v>
      </c>
      <c r="BD69" s="22" t="s">
        <v>195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5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5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25</v>
      </c>
      <c r="AX70" s="22">
        <v>27970578.559999999</v>
      </c>
      <c r="AZ70" s="22">
        <v>13972272.630000001</v>
      </c>
      <c r="BB70" s="22">
        <v>41942851.189999998</v>
      </c>
      <c r="BD70" s="22" t="s">
        <v>205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6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6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6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6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6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6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26</v>
      </c>
      <c r="AX71" s="22">
        <v>20990583.539999999</v>
      </c>
      <c r="AZ71" s="22">
        <v>8161474.2000000002</v>
      </c>
      <c r="BB71" s="22">
        <v>29152057.739999998</v>
      </c>
      <c r="BD71" s="22" t="s">
        <v>25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27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28</v>
      </c>
      <c r="AX73" s="22">
        <v>5555183.2800000003</v>
      </c>
      <c r="AZ73" s="22">
        <v>3644429.06</v>
      </c>
      <c r="BB73" s="22">
        <v>9199612.3399999999</v>
      </c>
      <c r="BD73" s="22" t="s">
        <v>27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29</v>
      </c>
      <c r="AX74" s="22">
        <v>57785315.859999999</v>
      </c>
      <c r="AZ74" s="22">
        <v>27085776.23</v>
      </c>
      <c r="BB74" s="22">
        <v>84871092.090000004</v>
      </c>
      <c r="BD74" s="22" t="s">
        <v>28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30</v>
      </c>
      <c r="AX75" s="22">
        <v>3536870.06</v>
      </c>
      <c r="AZ75" s="22">
        <v>2898004.01</v>
      </c>
      <c r="BB75" s="22">
        <v>6434874.0700000003</v>
      </c>
      <c r="BD75" s="22" t="s">
        <v>29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7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7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7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7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7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7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31</v>
      </c>
      <c r="AX76" s="22">
        <v>1656048.62</v>
      </c>
      <c r="AZ76" s="22">
        <v>1008232.34</v>
      </c>
      <c r="BB76" s="22">
        <v>2664280.96</v>
      </c>
      <c r="BD76" s="22" t="s">
        <v>30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32</v>
      </c>
      <c r="AX77" s="22">
        <v>4492927.8499999996</v>
      </c>
      <c r="AZ77" s="22">
        <v>2474160.06</v>
      </c>
      <c r="BB77" s="22">
        <v>6967087.9100000001</v>
      </c>
      <c r="BD77" s="22" t="s">
        <v>31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8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8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8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8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8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8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33</v>
      </c>
      <c r="AX78" s="22">
        <v>2730235.79</v>
      </c>
      <c r="AZ78" s="22">
        <v>2799531.58</v>
      </c>
      <c r="BB78" s="22">
        <v>5529767.3700000001</v>
      </c>
      <c r="BD78" s="22" t="s">
        <v>32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9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9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33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10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10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10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10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10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10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35</v>
      </c>
      <c r="AX80" s="22">
        <v>28287934.09</v>
      </c>
      <c r="AZ80" s="22">
        <v>13469281.9</v>
      </c>
      <c r="BB80" s="22">
        <v>41757215.990000002</v>
      </c>
      <c r="BD80" s="22" t="s">
        <v>34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11</v>
      </c>
      <c r="J81" s="24"/>
      <c r="Q81" s="24" t="s">
        <v>11</v>
      </c>
      <c r="X81" s="20">
        <f t="shared" si="6"/>
        <v>0</v>
      </c>
      <c r="Y81" s="6" t="s">
        <v>11</v>
      </c>
      <c r="AF81" s="20">
        <f t="shared" si="7"/>
        <v>0</v>
      </c>
      <c r="AG81" s="6" t="s">
        <v>11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11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36</v>
      </c>
      <c r="AX81" s="22">
        <v>1405749.48</v>
      </c>
      <c r="AZ81" s="22">
        <v>2535396.27</v>
      </c>
      <c r="BB81" s="22">
        <v>3941145.75</v>
      </c>
      <c r="BD81" s="22" t="s">
        <v>35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37</v>
      </c>
      <c r="AX82" s="22">
        <v>32223083.59</v>
      </c>
      <c r="AZ82" s="22">
        <v>12878355.779999999</v>
      </c>
      <c r="BB82" s="22">
        <v>45101439.369999997</v>
      </c>
      <c r="BD82" s="22" t="s">
        <v>36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12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12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12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12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12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37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13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13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39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14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14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40</v>
      </c>
      <c r="AX85" s="22">
        <v>395868.45</v>
      </c>
      <c r="AZ85" s="22">
        <v>244980.85</v>
      </c>
      <c r="BB85" s="22">
        <v>640849.30000000005</v>
      </c>
      <c r="BD85" s="22" t="s">
        <v>39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15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15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15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15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15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15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40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16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16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16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16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16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16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41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17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17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17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206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18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18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18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18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19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19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19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19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20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20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20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21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21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21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21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22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22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22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24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24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24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24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24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25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25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25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25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25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25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26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26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26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27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27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27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27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28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28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28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29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29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29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29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30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30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31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31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31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31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31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31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32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32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32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32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33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33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33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33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33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33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34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199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35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35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35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36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36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36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36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36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37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37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37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37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37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37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39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39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40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40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200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14"/>
  <sheetViews>
    <sheetView tabSelected="1" topLeftCell="L1" zoomScale="90" zoomScaleNormal="90" workbookViewId="0">
      <selection activeCell="Q1" sqref="Q1"/>
    </sheetView>
  </sheetViews>
  <sheetFormatPr baseColWidth="10" defaultColWidth="11.42578125" defaultRowHeight="18.75" x14ac:dyDescent="0.3"/>
  <cols>
    <col min="1" max="1" width="54.28515625" customWidth="1"/>
    <col min="2" max="8" width="18.7109375" customWidth="1"/>
    <col min="9" max="9" width="18.7109375" style="100" customWidth="1"/>
    <col min="10" max="11" width="18.7109375" customWidth="1"/>
    <col min="12" max="14" width="19.85546875" customWidth="1"/>
    <col min="15" max="15" width="2.5703125" style="129" customWidth="1"/>
    <col min="16" max="16" width="2.5703125" customWidth="1"/>
    <col min="17" max="17" width="64.140625" customWidth="1"/>
    <col min="18" max="19" width="18.7109375" customWidth="1"/>
    <col min="20" max="20" width="19.7109375" customWidth="1"/>
    <col min="21" max="29" width="18.7109375" customWidth="1"/>
    <col min="30" max="30" width="24.42578125" style="80" customWidth="1"/>
    <col min="33" max="33" width="14.28515625" bestFit="1" customWidth="1"/>
  </cols>
  <sheetData>
    <row r="1" spans="1:30" s="79" customFormat="1" ht="23.25" x14ac:dyDescent="0.35">
      <c r="A1" s="77" t="s">
        <v>238</v>
      </c>
      <c r="B1" s="77"/>
      <c r="C1" s="77"/>
      <c r="D1" s="77"/>
      <c r="E1" s="77"/>
      <c r="F1" s="77"/>
      <c r="G1" s="77"/>
      <c r="H1" s="77"/>
      <c r="I1" s="78"/>
      <c r="J1" s="78" t="s">
        <v>237</v>
      </c>
      <c r="O1" s="123"/>
      <c r="R1" s="135" t="s">
        <v>239</v>
      </c>
      <c r="S1" s="135"/>
      <c r="T1" s="135"/>
      <c r="U1" s="135"/>
      <c r="V1" s="135"/>
      <c r="W1" s="135"/>
      <c r="X1" s="135"/>
      <c r="Y1" s="135"/>
      <c r="Z1" s="135"/>
      <c r="AD1" s="80"/>
    </row>
    <row r="2" spans="1:30" x14ac:dyDescent="0.3">
      <c r="B2" s="81">
        <v>2013</v>
      </c>
      <c r="C2" s="81">
        <v>2014</v>
      </c>
      <c r="D2" s="81">
        <v>2015</v>
      </c>
      <c r="E2" s="81">
        <v>2016</v>
      </c>
      <c r="F2" s="81">
        <v>2017</v>
      </c>
      <c r="G2" s="82">
        <v>2018</v>
      </c>
      <c r="H2" s="82">
        <v>2019</v>
      </c>
      <c r="I2" s="82">
        <v>2020</v>
      </c>
      <c r="J2" s="83">
        <v>2021</v>
      </c>
      <c r="K2" s="83">
        <v>2022</v>
      </c>
      <c r="L2" s="83">
        <v>2023</v>
      </c>
      <c r="M2" s="83">
        <v>2024</v>
      </c>
      <c r="N2" s="132"/>
      <c r="O2" s="124"/>
      <c r="R2" s="81" t="s">
        <v>210</v>
      </c>
      <c r="S2" s="81" t="s">
        <v>211</v>
      </c>
      <c r="T2" s="81" t="s">
        <v>212</v>
      </c>
      <c r="U2" s="81" t="s">
        <v>213</v>
      </c>
      <c r="V2" s="81" t="s">
        <v>214</v>
      </c>
      <c r="W2" s="81" t="s">
        <v>215</v>
      </c>
      <c r="X2" s="81" t="s">
        <v>216</v>
      </c>
      <c r="Y2" s="81" t="s">
        <v>217</v>
      </c>
      <c r="Z2" s="81" t="s">
        <v>218</v>
      </c>
      <c r="AA2" s="81" t="s">
        <v>220</v>
      </c>
      <c r="AB2" s="81" t="s">
        <v>221</v>
      </c>
      <c r="AC2" s="81" t="s">
        <v>222</v>
      </c>
      <c r="AD2" s="85" t="s">
        <v>234</v>
      </c>
    </row>
    <row r="3" spans="1:30" ht="30.75" x14ac:dyDescent="0.3">
      <c r="A3" s="86" t="s">
        <v>12</v>
      </c>
      <c r="B3" s="76">
        <v>197081559.56999999</v>
      </c>
      <c r="C3" s="76">
        <v>204298284.36000001</v>
      </c>
      <c r="D3" s="76">
        <v>216708037.25</v>
      </c>
      <c r="E3" s="76">
        <v>222019603.27000001</v>
      </c>
      <c r="F3" s="87">
        <v>236023465.43000004</v>
      </c>
      <c r="G3" s="87">
        <v>249990772.31000003</v>
      </c>
      <c r="H3" s="87">
        <v>292753634.15999997</v>
      </c>
      <c r="I3" s="88">
        <v>330080010.49000007</v>
      </c>
      <c r="J3" s="87">
        <v>350813866.13999993</v>
      </c>
      <c r="K3" s="87">
        <v>389661758.38999999</v>
      </c>
      <c r="L3" s="89">
        <v>413471326.16999996</v>
      </c>
      <c r="M3" s="89">
        <f>AD3</f>
        <v>141466336.10999998</v>
      </c>
      <c r="N3" s="133"/>
      <c r="O3" s="125"/>
      <c r="P3" s="122"/>
      <c r="Q3" s="90" t="s">
        <v>12</v>
      </c>
      <c r="R3" s="76">
        <v>36706351.539999999</v>
      </c>
      <c r="S3" s="76">
        <v>34029073.009999998</v>
      </c>
      <c r="T3" s="76">
        <v>35498240.050000004</v>
      </c>
      <c r="U3" s="76">
        <v>35232671.509999998</v>
      </c>
      <c r="V3" s="76"/>
      <c r="W3" s="76"/>
      <c r="X3" s="76"/>
      <c r="Y3" s="76"/>
      <c r="Z3" s="87"/>
      <c r="AA3" s="87"/>
      <c r="AB3" s="87"/>
      <c r="AC3" s="87"/>
      <c r="AD3" s="74">
        <f>SUM(R3:AC3)</f>
        <v>141466336.10999998</v>
      </c>
    </row>
    <row r="4" spans="1:30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O4" s="126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r="5" spans="1:30" x14ac:dyDescent="0.3">
      <c r="B5" s="91"/>
      <c r="C5" s="91"/>
      <c r="D5" s="91"/>
      <c r="E5" s="91"/>
      <c r="F5" s="91"/>
      <c r="G5" s="91"/>
      <c r="H5" s="91"/>
      <c r="I5" s="91"/>
      <c r="J5" s="91"/>
      <c r="K5" s="91"/>
      <c r="O5" s="124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</row>
    <row r="6" spans="1:30" x14ac:dyDescent="0.3">
      <c r="B6" s="91"/>
      <c r="C6" s="91"/>
      <c r="D6" s="91"/>
      <c r="E6" s="91"/>
      <c r="F6" s="91"/>
      <c r="G6" s="91"/>
      <c r="H6" s="91"/>
      <c r="I6" s="91"/>
      <c r="J6" s="91"/>
      <c r="K6" s="91"/>
      <c r="O6" s="124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30" x14ac:dyDescent="0.3">
      <c r="B7" s="91"/>
      <c r="C7" s="91"/>
      <c r="D7" s="91"/>
      <c r="E7" s="91"/>
      <c r="F7" s="91"/>
      <c r="G7" s="91"/>
      <c r="H7" s="91"/>
      <c r="I7" s="91"/>
      <c r="J7" s="91"/>
      <c r="K7" s="91"/>
      <c r="O7" s="124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</row>
    <row r="8" spans="1:30" x14ac:dyDescent="0.3">
      <c r="B8" s="91"/>
      <c r="C8" s="91"/>
      <c r="D8" s="91"/>
      <c r="E8" s="91"/>
      <c r="F8" s="91"/>
      <c r="G8" s="91"/>
      <c r="H8" s="91"/>
      <c r="I8" s="91"/>
      <c r="J8" s="91"/>
      <c r="K8" s="91"/>
      <c r="O8" s="124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30" x14ac:dyDescent="0.3">
      <c r="B9" s="91"/>
      <c r="C9" s="91"/>
      <c r="D9" s="91"/>
      <c r="E9" s="91"/>
      <c r="F9" s="91"/>
      <c r="G9" s="91"/>
      <c r="H9" s="91"/>
      <c r="I9" s="91"/>
      <c r="J9" s="91"/>
      <c r="K9" s="91"/>
      <c r="O9" s="124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30" x14ac:dyDescent="0.3">
      <c r="B10" s="91"/>
      <c r="C10" s="91"/>
      <c r="D10" s="91"/>
      <c r="E10" s="91"/>
      <c r="F10" s="91"/>
      <c r="G10" s="91"/>
      <c r="H10" s="91"/>
      <c r="I10" s="91"/>
      <c r="J10" s="91"/>
      <c r="K10" s="91"/>
      <c r="O10" s="124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 spans="1:30" x14ac:dyDescent="0.3">
      <c r="B11" s="91"/>
      <c r="C11" s="91"/>
      <c r="D11" s="91"/>
      <c r="E11" s="91"/>
      <c r="F11" s="91"/>
      <c r="G11" s="91"/>
      <c r="H11" s="91"/>
      <c r="I11" s="91"/>
      <c r="J11" s="91"/>
      <c r="K11" s="91"/>
      <c r="O11" s="124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30" x14ac:dyDescent="0.3">
      <c r="B12" s="91"/>
      <c r="C12" s="91"/>
      <c r="D12" s="91"/>
      <c r="E12" s="91"/>
      <c r="F12" s="91"/>
      <c r="G12" s="91"/>
      <c r="H12" s="91"/>
      <c r="I12" s="91"/>
      <c r="J12" s="91"/>
      <c r="K12" s="91"/>
      <c r="O12" s="124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</row>
    <row r="13" spans="1:30" x14ac:dyDescent="0.3">
      <c r="B13" s="91"/>
      <c r="C13" s="91"/>
      <c r="D13" s="91"/>
      <c r="E13" s="91"/>
      <c r="F13" s="91"/>
      <c r="G13" s="91"/>
      <c r="H13" s="91"/>
      <c r="I13" s="91"/>
      <c r="J13" s="91"/>
      <c r="K13" s="91"/>
      <c r="O13" s="124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</row>
    <row r="14" spans="1:30" x14ac:dyDescent="0.3">
      <c r="B14" s="91"/>
      <c r="C14" s="91"/>
      <c r="D14" s="91"/>
      <c r="E14" s="91"/>
      <c r="F14" s="91"/>
      <c r="G14" s="91"/>
      <c r="H14" s="91"/>
      <c r="I14" s="91"/>
      <c r="J14" s="91"/>
      <c r="K14" s="91"/>
      <c r="O14" s="124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</row>
    <row r="15" spans="1:30" x14ac:dyDescent="0.3">
      <c r="B15" s="91"/>
      <c r="C15" s="91"/>
      <c r="D15" s="91"/>
      <c r="E15" s="91"/>
      <c r="F15" s="91"/>
      <c r="G15" s="91"/>
      <c r="H15" s="91"/>
      <c r="I15" s="91"/>
      <c r="J15" s="91"/>
      <c r="K15" s="91"/>
      <c r="O15" s="124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</row>
    <row r="16" spans="1:30" x14ac:dyDescent="0.3">
      <c r="B16" s="91"/>
      <c r="C16" s="91"/>
      <c r="D16" s="91"/>
      <c r="E16" s="91"/>
      <c r="F16" s="91"/>
      <c r="G16" s="91"/>
      <c r="H16" s="91"/>
      <c r="I16" s="91"/>
      <c r="J16" s="91"/>
      <c r="K16" s="91"/>
      <c r="O16" s="124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30" x14ac:dyDescent="0.3">
      <c r="B17" s="91"/>
      <c r="C17" s="91"/>
      <c r="D17" s="91"/>
      <c r="E17" s="91"/>
      <c r="F17" s="91"/>
      <c r="G17" s="91"/>
      <c r="H17" s="91"/>
      <c r="I17" s="91"/>
      <c r="J17" s="91"/>
      <c r="K17" s="91"/>
      <c r="O17" s="124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</row>
    <row r="18" spans="1:30" x14ac:dyDescent="0.3">
      <c r="B18" s="91"/>
      <c r="C18" s="91"/>
      <c r="D18" s="91"/>
      <c r="E18" s="91"/>
      <c r="F18" s="91"/>
      <c r="G18" s="91"/>
      <c r="H18" s="91"/>
      <c r="I18" s="91"/>
      <c r="J18" s="91"/>
      <c r="K18" s="91"/>
      <c r="O18" s="124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</row>
    <row r="19" spans="1:30" x14ac:dyDescent="0.3">
      <c r="B19" s="91"/>
      <c r="C19" s="91"/>
      <c r="D19" s="91"/>
      <c r="E19" s="91"/>
      <c r="F19" s="91"/>
      <c r="G19" s="91"/>
      <c r="H19" s="91"/>
      <c r="I19" s="91"/>
      <c r="J19" s="91"/>
      <c r="K19" s="91"/>
      <c r="O19" s="124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</row>
    <row r="20" spans="1:30" x14ac:dyDescent="0.3">
      <c r="B20" s="91"/>
      <c r="C20" s="91"/>
      <c r="D20" s="91"/>
      <c r="E20" s="91"/>
      <c r="F20" s="91"/>
      <c r="G20" s="91"/>
      <c r="H20" s="91"/>
      <c r="I20" s="91"/>
      <c r="J20" s="91"/>
      <c r="K20" s="91"/>
      <c r="O20" s="124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</row>
    <row r="21" spans="1:30" x14ac:dyDescent="0.3">
      <c r="B21" s="91"/>
      <c r="C21" s="91"/>
      <c r="D21" s="91"/>
      <c r="E21" s="91"/>
      <c r="F21" s="91"/>
      <c r="G21" s="91"/>
      <c r="H21" s="91"/>
      <c r="I21" s="91"/>
      <c r="J21" s="91"/>
      <c r="K21" s="91"/>
      <c r="O21" s="124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</row>
    <row r="22" spans="1:30" x14ac:dyDescent="0.3">
      <c r="B22" s="91"/>
      <c r="C22" s="91"/>
      <c r="D22" s="91"/>
      <c r="E22" s="91"/>
      <c r="F22" s="91"/>
      <c r="G22" s="91"/>
      <c r="H22" s="91"/>
      <c r="I22" s="91"/>
      <c r="J22" s="91"/>
      <c r="K22" s="91"/>
      <c r="O22" s="124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</row>
    <row r="23" spans="1:30" x14ac:dyDescent="0.3">
      <c r="B23" s="91"/>
      <c r="C23" s="91"/>
      <c r="D23" s="91"/>
      <c r="E23" s="91"/>
      <c r="F23" s="91"/>
      <c r="G23" s="91"/>
      <c r="H23" s="91"/>
      <c r="I23" s="91"/>
      <c r="J23" s="91"/>
      <c r="K23" s="91"/>
      <c r="O23" s="124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</row>
    <row r="24" spans="1:30" x14ac:dyDescent="0.3">
      <c r="B24" s="81">
        <v>2013</v>
      </c>
      <c r="C24" s="81">
        <v>2014</v>
      </c>
      <c r="D24" s="81">
        <v>2015</v>
      </c>
      <c r="E24" s="81">
        <v>2016</v>
      </c>
      <c r="F24" s="81">
        <v>2017</v>
      </c>
      <c r="G24" s="82">
        <v>2018</v>
      </c>
      <c r="H24" s="93">
        <v>2019</v>
      </c>
      <c r="I24" s="82">
        <v>2020</v>
      </c>
      <c r="J24" s="83">
        <v>2021</v>
      </c>
      <c r="K24" s="83">
        <v>2022</v>
      </c>
      <c r="L24" s="83">
        <v>2023</v>
      </c>
      <c r="M24" s="83">
        <v>2024</v>
      </c>
      <c r="N24" s="132"/>
      <c r="O24" s="124"/>
      <c r="R24" s="83" t="s">
        <v>210</v>
      </c>
      <c r="S24" s="81" t="s">
        <v>211</v>
      </c>
      <c r="T24" s="81" t="s">
        <v>212</v>
      </c>
      <c r="U24" s="81" t="s">
        <v>213</v>
      </c>
      <c r="V24" s="81" t="s">
        <v>214</v>
      </c>
      <c r="W24" s="81" t="s">
        <v>215</v>
      </c>
      <c r="X24" s="81" t="s">
        <v>216</v>
      </c>
      <c r="Y24" s="81" t="s">
        <v>217</v>
      </c>
      <c r="Z24" s="81" t="s">
        <v>218</v>
      </c>
      <c r="AA24" s="81" t="s">
        <v>220</v>
      </c>
      <c r="AB24" s="81" t="s">
        <v>221</v>
      </c>
      <c r="AC24" s="81" t="s">
        <v>222</v>
      </c>
      <c r="AD24" s="85" t="s">
        <v>234</v>
      </c>
    </row>
    <row r="25" spans="1:30" ht="30.75" x14ac:dyDescent="0.3">
      <c r="A25" s="90" t="s">
        <v>13</v>
      </c>
      <c r="B25" s="76">
        <v>13255951.949999999</v>
      </c>
      <c r="C25" s="76">
        <v>11007539.85</v>
      </c>
      <c r="D25" s="76">
        <v>9633115.25</v>
      </c>
      <c r="E25" s="76">
        <v>8615552.4600000009</v>
      </c>
      <c r="F25" s="76">
        <v>9066194.8399999999</v>
      </c>
      <c r="G25" s="94">
        <v>10725299.309999999</v>
      </c>
      <c r="H25" s="94">
        <v>8536339.9299999997</v>
      </c>
      <c r="I25" s="95">
        <v>2331668.8200000003</v>
      </c>
      <c r="J25" s="94">
        <v>5045786</v>
      </c>
      <c r="K25" s="87">
        <v>15489002.380000001</v>
      </c>
      <c r="L25" s="89">
        <v>17023122.859999999</v>
      </c>
      <c r="M25" s="89">
        <f>AD25</f>
        <v>4935219.68</v>
      </c>
      <c r="N25" s="133"/>
      <c r="O25" s="125"/>
      <c r="P25" s="122"/>
      <c r="Q25" s="90" t="s">
        <v>13</v>
      </c>
      <c r="R25" s="96">
        <v>1372798.29</v>
      </c>
      <c r="S25" s="76">
        <v>1393865.91</v>
      </c>
      <c r="T25" s="76">
        <v>1031647.1900000001</v>
      </c>
      <c r="U25" s="76">
        <v>1136908.29</v>
      </c>
      <c r="V25" s="76"/>
      <c r="W25" s="76"/>
      <c r="X25" s="76"/>
      <c r="Y25" s="76"/>
      <c r="Z25" s="87"/>
      <c r="AA25" s="87"/>
      <c r="AB25" s="87"/>
      <c r="AC25" s="87"/>
      <c r="AD25" s="74">
        <f>SUM(R25:AC25 )</f>
        <v>4935219.68</v>
      </c>
    </row>
    <row r="26" spans="1:30" x14ac:dyDescent="0.3">
      <c r="B26" s="91"/>
      <c r="C26" s="91"/>
      <c r="D26" s="91"/>
      <c r="E26" s="91"/>
      <c r="F26" s="91"/>
      <c r="G26" s="91"/>
      <c r="H26" s="91"/>
      <c r="I26" s="91"/>
      <c r="J26" s="91"/>
      <c r="K26" s="91"/>
      <c r="O26" s="124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</row>
    <row r="27" spans="1:30" x14ac:dyDescent="0.3">
      <c r="B27" s="91"/>
      <c r="C27" s="91"/>
      <c r="D27" s="91"/>
      <c r="E27" s="91"/>
      <c r="F27" s="91"/>
      <c r="G27" s="91"/>
      <c r="H27" s="91"/>
      <c r="I27" s="91"/>
      <c r="J27" s="91"/>
      <c r="K27" s="91"/>
      <c r="O27" s="124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</row>
    <row r="28" spans="1:30" x14ac:dyDescent="0.3">
      <c r="B28" s="91"/>
      <c r="C28" s="91"/>
      <c r="D28" s="91"/>
      <c r="E28" s="91"/>
      <c r="F28" s="91"/>
      <c r="G28" s="91"/>
      <c r="H28" s="91"/>
      <c r="I28" s="91"/>
      <c r="J28" s="91"/>
      <c r="K28" s="91"/>
      <c r="O28" s="124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</row>
    <row r="29" spans="1:30" x14ac:dyDescent="0.3">
      <c r="B29" s="91"/>
      <c r="C29" s="91"/>
      <c r="D29" s="91"/>
      <c r="E29" s="91"/>
      <c r="F29" s="91"/>
      <c r="G29" s="91"/>
      <c r="H29" s="91"/>
      <c r="I29" s="91"/>
      <c r="J29" s="91"/>
      <c r="K29" s="91"/>
      <c r="O29" s="124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</row>
    <row r="30" spans="1:30" x14ac:dyDescent="0.3">
      <c r="B30" s="91"/>
      <c r="C30" s="91"/>
      <c r="D30" s="91"/>
      <c r="E30" s="91"/>
      <c r="F30" s="91"/>
      <c r="G30" s="91"/>
      <c r="H30" s="91"/>
      <c r="I30" s="91"/>
      <c r="J30" s="91"/>
      <c r="K30" s="91"/>
      <c r="O30" s="124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</row>
    <row r="31" spans="1:30" x14ac:dyDescent="0.3">
      <c r="B31" s="91"/>
      <c r="C31" s="91"/>
      <c r="D31" s="91"/>
      <c r="E31" s="91"/>
      <c r="F31" s="91"/>
      <c r="G31" s="91"/>
      <c r="H31" s="91"/>
      <c r="I31" s="91"/>
      <c r="J31" s="91"/>
      <c r="K31" s="91"/>
      <c r="O31" s="124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spans="1:30" x14ac:dyDescent="0.3">
      <c r="B32" s="91"/>
      <c r="C32" s="91"/>
      <c r="D32" s="91"/>
      <c r="E32" s="91"/>
      <c r="F32" s="91"/>
      <c r="G32" s="91"/>
      <c r="H32" s="91"/>
      <c r="I32" s="91"/>
      <c r="J32" s="91"/>
      <c r="K32" s="91"/>
      <c r="O32" s="124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</row>
    <row r="33" spans="1:30" x14ac:dyDescent="0.3">
      <c r="B33" s="91"/>
      <c r="C33" s="91"/>
      <c r="D33" s="91"/>
      <c r="E33" s="91"/>
      <c r="F33" s="91"/>
      <c r="G33" s="91"/>
      <c r="H33" s="91"/>
      <c r="I33" s="91"/>
      <c r="J33" s="91"/>
      <c r="K33" s="91"/>
      <c r="O33" s="124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30" x14ac:dyDescent="0.3">
      <c r="B34" s="91"/>
      <c r="C34" s="91"/>
      <c r="D34" s="91"/>
      <c r="E34" s="91"/>
      <c r="F34" s="91"/>
      <c r="G34" s="91"/>
      <c r="H34" s="91"/>
      <c r="I34" s="91"/>
      <c r="J34" s="91"/>
      <c r="K34" s="91"/>
      <c r="O34" s="124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</row>
    <row r="35" spans="1:30" x14ac:dyDescent="0.3">
      <c r="B35" s="91"/>
      <c r="C35" s="91"/>
      <c r="D35" s="91"/>
      <c r="E35" s="91"/>
      <c r="F35" s="91"/>
      <c r="G35" s="91"/>
      <c r="H35" s="91"/>
      <c r="I35" s="91"/>
      <c r="J35" s="91"/>
      <c r="K35" s="91"/>
      <c r="O35" s="124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</row>
    <row r="36" spans="1:30" x14ac:dyDescent="0.3">
      <c r="B36" s="91"/>
      <c r="C36" s="91"/>
      <c r="D36" s="91"/>
      <c r="E36" s="91"/>
      <c r="F36" s="91"/>
      <c r="G36" s="91"/>
      <c r="H36" s="91"/>
      <c r="I36" s="91"/>
      <c r="J36" s="91"/>
      <c r="K36" s="91"/>
      <c r="O36" s="124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</row>
    <row r="37" spans="1:30" x14ac:dyDescent="0.3">
      <c r="B37" s="91"/>
      <c r="C37" s="91"/>
      <c r="D37" s="91"/>
      <c r="E37" s="91"/>
      <c r="F37" s="91"/>
      <c r="G37" s="91"/>
      <c r="H37" s="91"/>
      <c r="I37" s="91"/>
      <c r="J37" s="91"/>
      <c r="K37" s="91"/>
      <c r="O37" s="124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</row>
    <row r="38" spans="1:30" x14ac:dyDescent="0.3">
      <c r="B38" s="91"/>
      <c r="C38" s="91"/>
      <c r="D38" s="91"/>
      <c r="E38" s="91"/>
      <c r="F38" s="91"/>
      <c r="G38" s="91"/>
      <c r="H38" s="91"/>
      <c r="I38" s="91"/>
      <c r="J38" s="91"/>
      <c r="K38" s="91"/>
      <c r="O38" s="124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</row>
    <row r="39" spans="1:30" x14ac:dyDescent="0.3">
      <c r="B39" s="91"/>
      <c r="C39" s="91"/>
      <c r="D39" s="91"/>
      <c r="E39" s="91"/>
      <c r="F39" s="91"/>
      <c r="G39" s="91"/>
      <c r="H39" s="91"/>
      <c r="I39" s="91"/>
      <c r="J39" s="91"/>
      <c r="K39" s="91"/>
      <c r="O39" s="124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</row>
    <row r="40" spans="1:30" x14ac:dyDescent="0.3">
      <c r="B40" s="91"/>
      <c r="C40" s="91"/>
      <c r="D40" s="91"/>
      <c r="E40" s="91"/>
      <c r="F40" s="91"/>
      <c r="G40" s="91"/>
      <c r="H40" s="91"/>
      <c r="I40" s="91"/>
      <c r="J40" s="91"/>
      <c r="K40" s="91"/>
      <c r="O40" s="124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</row>
    <row r="41" spans="1:30" x14ac:dyDescent="0.3">
      <c r="B41" s="91"/>
      <c r="C41" s="91"/>
      <c r="D41" s="91"/>
      <c r="E41" s="91"/>
      <c r="F41" s="91"/>
      <c r="G41" s="91"/>
      <c r="H41" s="91"/>
      <c r="I41" s="91"/>
      <c r="J41" s="91"/>
      <c r="K41" s="91"/>
      <c r="O41" s="124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</row>
    <row r="42" spans="1:30" x14ac:dyDescent="0.3">
      <c r="B42" s="91"/>
      <c r="C42" s="91"/>
      <c r="D42" s="91"/>
      <c r="E42" s="91"/>
      <c r="F42" s="91"/>
      <c r="G42" s="91"/>
      <c r="H42" s="91"/>
      <c r="I42" s="91"/>
      <c r="J42" s="91"/>
      <c r="K42" s="91"/>
      <c r="O42" s="124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</row>
    <row r="43" spans="1:30" x14ac:dyDescent="0.3">
      <c r="B43" s="91"/>
      <c r="C43" s="91"/>
      <c r="D43" s="91"/>
      <c r="E43" s="91"/>
      <c r="F43" s="91"/>
      <c r="G43" s="91"/>
      <c r="H43" s="91"/>
      <c r="I43" s="91"/>
      <c r="J43" s="91"/>
      <c r="K43" s="91"/>
      <c r="O43" s="124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</row>
    <row r="44" spans="1:30" x14ac:dyDescent="0.3">
      <c r="B44" s="91"/>
      <c r="C44" s="91"/>
      <c r="D44" s="91"/>
      <c r="E44" s="91"/>
      <c r="F44" s="91"/>
      <c r="G44" s="91"/>
      <c r="H44" s="91"/>
      <c r="I44" s="91"/>
      <c r="J44" s="91"/>
      <c r="K44" s="91"/>
      <c r="O44" s="124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30" x14ac:dyDescent="0.3">
      <c r="B45" s="91"/>
      <c r="C45" s="91"/>
      <c r="D45" s="91"/>
      <c r="E45" s="91"/>
      <c r="F45" s="91"/>
      <c r="G45" s="91"/>
      <c r="H45" s="91"/>
      <c r="I45" s="91"/>
      <c r="J45" s="91"/>
      <c r="K45" s="91"/>
      <c r="O45" s="124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</row>
    <row r="46" spans="1:30" x14ac:dyDescent="0.3">
      <c r="B46" s="81">
        <v>2013</v>
      </c>
      <c r="C46" s="81">
        <v>2014</v>
      </c>
      <c r="D46" s="81">
        <v>2015</v>
      </c>
      <c r="E46" s="81">
        <v>2016</v>
      </c>
      <c r="F46" s="81">
        <v>2017</v>
      </c>
      <c r="G46" s="82">
        <v>2018</v>
      </c>
      <c r="H46" s="93">
        <v>2019</v>
      </c>
      <c r="I46" s="82">
        <v>2020</v>
      </c>
      <c r="J46" s="83">
        <v>2021</v>
      </c>
      <c r="K46" s="83">
        <v>2022</v>
      </c>
      <c r="L46" s="83">
        <v>2023</v>
      </c>
      <c r="M46" s="83">
        <v>2024</v>
      </c>
      <c r="N46" s="132"/>
      <c r="O46" s="124"/>
      <c r="R46" s="81" t="s">
        <v>210</v>
      </c>
      <c r="S46" s="81" t="s">
        <v>211</v>
      </c>
      <c r="T46" s="81" t="s">
        <v>212</v>
      </c>
      <c r="U46" s="81" t="s">
        <v>213</v>
      </c>
      <c r="V46" s="81" t="s">
        <v>214</v>
      </c>
      <c r="W46" s="81" t="s">
        <v>215</v>
      </c>
      <c r="X46" s="81" t="s">
        <v>216</v>
      </c>
      <c r="Y46" s="81" t="s">
        <v>217</v>
      </c>
      <c r="Z46" s="81" t="s">
        <v>218</v>
      </c>
      <c r="AA46" s="81" t="s">
        <v>220</v>
      </c>
      <c r="AB46" s="81" t="s">
        <v>221</v>
      </c>
      <c r="AC46" s="81" t="s">
        <v>222</v>
      </c>
      <c r="AD46" s="85" t="s">
        <v>234</v>
      </c>
    </row>
    <row r="47" spans="1:30" ht="30.75" customHeight="1" x14ac:dyDescent="0.3">
      <c r="A47" s="90" t="s">
        <v>14</v>
      </c>
      <c r="B47" s="76">
        <v>38463659.560000002</v>
      </c>
      <c r="C47" s="76">
        <v>46956045.549999997</v>
      </c>
      <c r="D47" s="76">
        <v>46515003.990000002</v>
      </c>
      <c r="E47" s="76">
        <v>55443619.960000001</v>
      </c>
      <c r="F47" s="76">
        <v>55586721.939999998</v>
      </c>
      <c r="G47" s="94">
        <v>59676600.480000004</v>
      </c>
      <c r="H47" s="94">
        <v>63493198.75</v>
      </c>
      <c r="I47" s="95">
        <v>64019458.840000004</v>
      </c>
      <c r="J47" s="94">
        <v>75532636.299999997</v>
      </c>
      <c r="K47" s="87">
        <v>80327072.920000002</v>
      </c>
      <c r="L47" s="89">
        <v>87686475.140000015</v>
      </c>
      <c r="M47" s="89">
        <f>AD47</f>
        <v>28044421.949999999</v>
      </c>
      <c r="N47" s="133"/>
      <c r="O47" s="125"/>
      <c r="P47" s="122"/>
      <c r="Q47" s="90" t="s">
        <v>14</v>
      </c>
      <c r="R47" s="76">
        <v>7903608.5800000001</v>
      </c>
      <c r="S47" s="76">
        <v>6824712.0899999999</v>
      </c>
      <c r="T47" s="76">
        <v>7378590.7800000003</v>
      </c>
      <c r="U47" s="76">
        <v>5937510.5</v>
      </c>
      <c r="V47" s="76"/>
      <c r="W47" s="76"/>
      <c r="X47" s="76"/>
      <c r="Y47" s="76"/>
      <c r="Z47" s="87"/>
      <c r="AA47" s="87"/>
      <c r="AB47" s="87"/>
      <c r="AC47" s="87"/>
      <c r="AD47" s="74">
        <f>SUM(R47:AC47 )</f>
        <v>28044421.949999999</v>
      </c>
    </row>
    <row r="48" spans="1:30" x14ac:dyDescent="0.3">
      <c r="B48" s="91"/>
      <c r="C48" s="91"/>
      <c r="D48" s="91"/>
      <c r="E48" s="91"/>
      <c r="F48" s="91"/>
      <c r="G48" s="91"/>
      <c r="H48" s="91"/>
      <c r="I48" s="91"/>
      <c r="J48" s="91"/>
      <c r="K48" s="91"/>
      <c r="O48" s="124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</row>
    <row r="49" spans="2:29" x14ac:dyDescent="0.3">
      <c r="B49" s="91"/>
      <c r="C49" s="91"/>
      <c r="D49" s="91"/>
      <c r="E49" s="91"/>
      <c r="F49" s="91"/>
      <c r="G49" s="91"/>
      <c r="H49" s="91"/>
      <c r="I49" s="91"/>
      <c r="J49" s="91"/>
      <c r="K49" s="91"/>
      <c r="O49" s="124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2:29" x14ac:dyDescent="0.3">
      <c r="B50" s="91"/>
      <c r="C50" s="91"/>
      <c r="D50" s="91"/>
      <c r="E50" s="91"/>
      <c r="F50" s="91"/>
      <c r="G50" s="91"/>
      <c r="H50" s="91"/>
      <c r="I50" s="91"/>
      <c r="J50" s="91"/>
      <c r="K50" s="91"/>
      <c r="O50" s="124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2:29" x14ac:dyDescent="0.3">
      <c r="B51" s="91"/>
      <c r="C51" s="91"/>
      <c r="D51" s="91"/>
      <c r="E51" s="91"/>
      <c r="F51" s="91"/>
      <c r="G51" s="91"/>
      <c r="H51" s="91"/>
      <c r="I51" s="91"/>
      <c r="J51" s="91"/>
      <c r="K51" s="91"/>
      <c r="O51" s="124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</row>
    <row r="52" spans="2:29" x14ac:dyDescent="0.3">
      <c r="B52" s="91"/>
      <c r="C52" s="91"/>
      <c r="D52" s="91"/>
      <c r="E52" s="91"/>
      <c r="F52" s="91"/>
      <c r="G52" s="91"/>
      <c r="H52" s="91"/>
      <c r="I52" s="91"/>
      <c r="J52" s="91"/>
      <c r="K52" s="91"/>
      <c r="O52" s="124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</row>
    <row r="53" spans="2:29" x14ac:dyDescent="0.3">
      <c r="B53" s="91"/>
      <c r="C53" s="91"/>
      <c r="D53" s="91"/>
      <c r="E53" s="91"/>
      <c r="F53" s="91"/>
      <c r="G53" s="91"/>
      <c r="H53" s="91"/>
      <c r="I53" s="91"/>
      <c r="J53" s="91"/>
      <c r="K53" s="91"/>
      <c r="O53" s="124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</row>
    <row r="54" spans="2:29" x14ac:dyDescent="0.3">
      <c r="B54" s="91"/>
      <c r="C54" s="91"/>
      <c r="D54" s="91"/>
      <c r="E54" s="91"/>
      <c r="F54" s="91"/>
      <c r="G54" s="91"/>
      <c r="H54" s="91"/>
      <c r="I54" s="91"/>
      <c r="J54" s="91"/>
      <c r="K54" s="91"/>
      <c r="O54" s="124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</row>
    <row r="55" spans="2:29" x14ac:dyDescent="0.3">
      <c r="B55" s="91"/>
      <c r="C55" s="91"/>
      <c r="D55" s="91"/>
      <c r="E55" s="91"/>
      <c r="F55" s="91"/>
      <c r="G55" s="91"/>
      <c r="H55" s="91"/>
      <c r="I55" s="91"/>
      <c r="J55" s="91"/>
      <c r="K55" s="91"/>
      <c r="O55" s="124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</row>
    <row r="56" spans="2:29" x14ac:dyDescent="0.3">
      <c r="B56" s="91"/>
      <c r="C56" s="91"/>
      <c r="D56" s="91"/>
      <c r="E56" s="91"/>
      <c r="F56" s="91"/>
      <c r="G56" s="91"/>
      <c r="H56" s="91"/>
      <c r="I56" s="91"/>
      <c r="J56" s="91"/>
      <c r="K56" s="91"/>
      <c r="O56" s="124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</row>
    <row r="57" spans="2:29" x14ac:dyDescent="0.3">
      <c r="B57" s="91"/>
      <c r="C57" s="91"/>
      <c r="D57" s="91"/>
      <c r="E57" s="91"/>
      <c r="F57" s="91"/>
      <c r="G57" s="91"/>
      <c r="H57" s="91"/>
      <c r="I57" s="91"/>
      <c r="J57" s="91"/>
      <c r="K57" s="91"/>
      <c r="O57" s="124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</row>
    <row r="58" spans="2:29" x14ac:dyDescent="0.3">
      <c r="B58" s="91"/>
      <c r="C58" s="91"/>
      <c r="D58" s="91"/>
      <c r="E58" s="91"/>
      <c r="F58" s="91"/>
      <c r="G58" s="91"/>
      <c r="H58" s="91"/>
      <c r="I58" s="91"/>
      <c r="J58" s="91"/>
      <c r="K58" s="91"/>
      <c r="O58" s="124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2:29" x14ac:dyDescent="0.3">
      <c r="B59" s="91"/>
      <c r="C59" s="91"/>
      <c r="D59" s="91"/>
      <c r="E59" s="91"/>
      <c r="F59" s="91"/>
      <c r="G59" s="91"/>
      <c r="H59" s="91"/>
      <c r="I59" s="91"/>
      <c r="J59" s="91"/>
      <c r="K59" s="91"/>
      <c r="O59" s="124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</row>
    <row r="60" spans="2:29" x14ac:dyDescent="0.3">
      <c r="B60" s="91"/>
      <c r="C60" s="91"/>
      <c r="D60" s="91"/>
      <c r="E60" s="91"/>
      <c r="F60" s="91"/>
      <c r="G60" s="91"/>
      <c r="H60" s="91"/>
      <c r="I60" s="91"/>
      <c r="J60" s="91"/>
      <c r="K60" s="91"/>
      <c r="O60" s="124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</row>
    <row r="61" spans="2:29" x14ac:dyDescent="0.3">
      <c r="B61" s="91"/>
      <c r="C61" s="91"/>
      <c r="D61" s="91"/>
      <c r="E61" s="91"/>
      <c r="F61" s="91"/>
      <c r="G61" s="91"/>
      <c r="H61" s="91"/>
      <c r="I61" s="91"/>
      <c r="J61" s="91"/>
      <c r="K61" s="91"/>
      <c r="O61" s="124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</row>
    <row r="62" spans="2:29" x14ac:dyDescent="0.3">
      <c r="B62" s="91"/>
      <c r="C62" s="91"/>
      <c r="D62" s="91"/>
      <c r="E62" s="91"/>
      <c r="F62" s="91"/>
      <c r="G62" s="91"/>
      <c r="H62" s="91"/>
      <c r="I62" s="91"/>
      <c r="J62" s="91"/>
      <c r="K62" s="91"/>
      <c r="O62" s="124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</row>
    <row r="63" spans="2:29" x14ac:dyDescent="0.3">
      <c r="B63" s="91"/>
      <c r="C63" s="91"/>
      <c r="D63" s="91"/>
      <c r="E63" s="91"/>
      <c r="F63" s="91"/>
      <c r="G63" s="91"/>
      <c r="H63" s="91"/>
      <c r="I63" s="91"/>
      <c r="J63" s="91"/>
      <c r="K63" s="91"/>
      <c r="O63" s="124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</row>
    <row r="64" spans="2:29" x14ac:dyDescent="0.3">
      <c r="B64" s="91"/>
      <c r="C64" s="91"/>
      <c r="D64" s="91"/>
      <c r="E64" s="91"/>
      <c r="F64" s="91"/>
      <c r="G64" s="91"/>
      <c r="H64" s="91"/>
      <c r="I64" s="91"/>
      <c r="J64" s="91"/>
      <c r="K64" s="91"/>
      <c r="O64" s="124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</row>
    <row r="65" spans="1:30" x14ac:dyDescent="0.3">
      <c r="B65" s="91"/>
      <c r="C65" s="91"/>
      <c r="D65" s="91"/>
      <c r="E65" s="91"/>
      <c r="F65" s="91"/>
      <c r="G65" s="91"/>
      <c r="H65" s="91"/>
      <c r="I65" s="91"/>
      <c r="J65" s="91"/>
      <c r="K65" s="91"/>
      <c r="O65" s="124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</row>
    <row r="66" spans="1:30" x14ac:dyDescent="0.3">
      <c r="B66" s="81">
        <v>2013</v>
      </c>
      <c r="C66" s="81">
        <v>2014</v>
      </c>
      <c r="D66" s="81">
        <v>2015</v>
      </c>
      <c r="E66" s="81">
        <v>2016</v>
      </c>
      <c r="F66" s="81">
        <v>2017</v>
      </c>
      <c r="G66" s="82">
        <v>2018</v>
      </c>
      <c r="H66" s="93">
        <v>2019</v>
      </c>
      <c r="I66" s="82">
        <v>2020</v>
      </c>
      <c r="J66" s="83">
        <v>2021</v>
      </c>
      <c r="K66" s="83">
        <v>2022</v>
      </c>
      <c r="L66" s="83">
        <v>2023</v>
      </c>
      <c r="M66" s="83">
        <v>2024</v>
      </c>
      <c r="N66" s="132"/>
      <c r="O66" s="124"/>
      <c r="R66" s="81" t="s">
        <v>210</v>
      </c>
      <c r="S66" s="81" t="s">
        <v>211</v>
      </c>
      <c r="T66" s="81" t="s">
        <v>212</v>
      </c>
      <c r="U66" s="81" t="s">
        <v>213</v>
      </c>
      <c r="V66" s="81" t="s">
        <v>214</v>
      </c>
      <c r="W66" s="81" t="s">
        <v>215</v>
      </c>
      <c r="X66" s="81" t="s">
        <v>216</v>
      </c>
      <c r="Y66" s="81" t="s">
        <v>217</v>
      </c>
      <c r="Z66" s="81" t="s">
        <v>218</v>
      </c>
      <c r="AA66" s="81" t="s">
        <v>220</v>
      </c>
      <c r="AB66" s="81" t="s">
        <v>221</v>
      </c>
      <c r="AC66" s="81" t="s">
        <v>222</v>
      </c>
      <c r="AD66" s="85" t="s">
        <v>234</v>
      </c>
    </row>
    <row r="67" spans="1:30" ht="31.5" customHeight="1" x14ac:dyDescent="0.3">
      <c r="A67" s="90" t="s">
        <v>15</v>
      </c>
      <c r="B67" s="76">
        <v>43794837.07</v>
      </c>
      <c r="C67" s="76">
        <v>45766705.810000002</v>
      </c>
      <c r="D67" s="76">
        <v>49043883.759999998</v>
      </c>
      <c r="E67" s="76">
        <v>52236513.450000003</v>
      </c>
      <c r="F67" s="76">
        <v>57529739.719999999</v>
      </c>
      <c r="G67" s="94">
        <v>60268407.24000001</v>
      </c>
      <c r="H67" s="94">
        <v>61090603.759999998</v>
      </c>
      <c r="I67" s="95">
        <v>65143467.549999997</v>
      </c>
      <c r="J67" s="94">
        <v>65890176</v>
      </c>
      <c r="K67" s="87">
        <v>67945567.25</v>
      </c>
      <c r="L67" s="89">
        <v>75619919.129999995</v>
      </c>
      <c r="M67" s="89">
        <f>AD67</f>
        <v>18145146.800000001</v>
      </c>
      <c r="N67" s="133"/>
      <c r="O67" s="125"/>
      <c r="P67" s="122"/>
      <c r="Q67" s="90" t="s">
        <v>15</v>
      </c>
      <c r="R67" s="76">
        <v>4550398.32</v>
      </c>
      <c r="S67" s="76">
        <v>9312471.9000000004</v>
      </c>
      <c r="T67" s="76">
        <v>4282276.58</v>
      </c>
      <c r="U67" s="76"/>
      <c r="V67" s="76"/>
      <c r="W67" s="76"/>
      <c r="X67" s="76"/>
      <c r="Y67" s="76"/>
      <c r="Z67" s="87"/>
      <c r="AA67" s="87"/>
      <c r="AB67" s="87"/>
      <c r="AC67" s="87"/>
      <c r="AD67" s="74">
        <f>SUM(R67:AC67 )</f>
        <v>18145146.800000001</v>
      </c>
    </row>
    <row r="68" spans="1:30" x14ac:dyDescent="0.3">
      <c r="B68" s="91"/>
      <c r="C68" s="91"/>
      <c r="D68" s="91"/>
      <c r="E68" s="91"/>
      <c r="F68" s="91"/>
      <c r="G68" s="91"/>
      <c r="H68" s="91"/>
      <c r="I68" s="91"/>
      <c r="J68" s="91"/>
      <c r="K68" s="91"/>
      <c r="O68" s="124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</row>
    <row r="69" spans="1:30" x14ac:dyDescent="0.3">
      <c r="B69" s="91"/>
      <c r="C69" s="91"/>
      <c r="D69" s="91"/>
      <c r="E69" s="91"/>
      <c r="F69" s="91"/>
      <c r="G69" s="91"/>
      <c r="H69" s="91"/>
      <c r="I69" s="91"/>
      <c r="J69" s="91"/>
      <c r="K69" s="91"/>
      <c r="O69" s="124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</row>
    <row r="70" spans="1:30" x14ac:dyDescent="0.3">
      <c r="B70" s="91"/>
      <c r="C70" s="91"/>
      <c r="D70" s="91"/>
      <c r="E70" s="91"/>
      <c r="F70" s="91"/>
      <c r="G70" s="91"/>
      <c r="H70" s="91"/>
      <c r="I70" s="91"/>
      <c r="J70" s="91"/>
      <c r="K70" s="91"/>
      <c r="O70" s="124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</row>
    <row r="71" spans="1:30" x14ac:dyDescent="0.3">
      <c r="B71" s="91"/>
      <c r="C71" s="91"/>
      <c r="D71" s="91"/>
      <c r="E71" s="91"/>
      <c r="F71" s="91"/>
      <c r="G71" s="91"/>
      <c r="H71" s="91"/>
      <c r="I71" s="91"/>
      <c r="J71" s="91"/>
      <c r="K71" s="91"/>
      <c r="O71" s="124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</row>
    <row r="72" spans="1:30" x14ac:dyDescent="0.3">
      <c r="B72" s="91"/>
      <c r="C72" s="91"/>
      <c r="D72" s="91"/>
      <c r="E72" s="91"/>
      <c r="F72" s="91"/>
      <c r="G72" s="91"/>
      <c r="H72" s="91"/>
      <c r="I72" s="91"/>
      <c r="J72" s="91"/>
      <c r="K72" s="91"/>
      <c r="O72" s="124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</row>
    <row r="73" spans="1:30" x14ac:dyDescent="0.3">
      <c r="B73" s="91"/>
      <c r="C73" s="91"/>
      <c r="D73" s="91"/>
      <c r="E73" s="91"/>
      <c r="F73" s="91"/>
      <c r="G73" s="91"/>
      <c r="H73" s="91"/>
      <c r="I73" s="91"/>
      <c r="J73" s="91"/>
      <c r="K73" s="91"/>
      <c r="O73" s="124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</row>
    <row r="74" spans="1:30" x14ac:dyDescent="0.3">
      <c r="B74" s="91"/>
      <c r="C74" s="91"/>
      <c r="D74" s="91"/>
      <c r="E74" s="91"/>
      <c r="F74" s="91"/>
      <c r="G74" s="91"/>
      <c r="H74" s="91"/>
      <c r="I74" s="91"/>
      <c r="J74" s="91"/>
      <c r="K74" s="91"/>
      <c r="O74" s="124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30" x14ac:dyDescent="0.3">
      <c r="B75" s="91"/>
      <c r="C75" s="91"/>
      <c r="D75" s="91"/>
      <c r="E75" s="91"/>
      <c r="F75" s="91"/>
      <c r="G75" s="91"/>
      <c r="H75" s="91"/>
      <c r="I75" s="91"/>
      <c r="J75" s="91"/>
      <c r="K75" s="91"/>
      <c r="O75" s="124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30" x14ac:dyDescent="0.3">
      <c r="B76" s="91"/>
      <c r="C76" s="91"/>
      <c r="D76" s="91"/>
      <c r="E76" s="91"/>
      <c r="F76" s="91"/>
      <c r="G76" s="91"/>
      <c r="H76" s="91"/>
      <c r="I76" s="91"/>
      <c r="J76" s="91"/>
      <c r="K76" s="91"/>
      <c r="O76" s="124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</row>
    <row r="77" spans="1:30" x14ac:dyDescent="0.3">
      <c r="B77" s="91"/>
      <c r="C77" s="91"/>
      <c r="D77" s="91"/>
      <c r="E77" s="91"/>
      <c r="F77" s="91"/>
      <c r="G77" s="91"/>
      <c r="H77" s="91"/>
      <c r="I77" s="91"/>
      <c r="J77" s="91"/>
      <c r="K77" s="91"/>
      <c r="O77" s="124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</row>
    <row r="78" spans="1:30" x14ac:dyDescent="0.3">
      <c r="B78" s="91"/>
      <c r="C78" s="91"/>
      <c r="D78" s="91"/>
      <c r="E78" s="91"/>
      <c r="F78" s="91"/>
      <c r="G78" s="91"/>
      <c r="H78" s="91"/>
      <c r="I78" s="91"/>
      <c r="J78" s="91"/>
      <c r="K78" s="91"/>
      <c r="O78" s="124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</row>
    <row r="79" spans="1:30" x14ac:dyDescent="0.3">
      <c r="B79" s="91"/>
      <c r="C79" s="91"/>
      <c r="D79" s="91"/>
      <c r="E79" s="91"/>
      <c r="F79" s="91"/>
      <c r="G79" s="91"/>
      <c r="H79" s="91"/>
      <c r="I79" s="91"/>
      <c r="J79" s="91"/>
      <c r="K79" s="91"/>
      <c r="O79" s="124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</row>
    <row r="80" spans="1:30" x14ac:dyDescent="0.3">
      <c r="B80" s="91"/>
      <c r="C80" s="91"/>
      <c r="D80" s="91"/>
      <c r="E80" s="91"/>
      <c r="F80" s="91"/>
      <c r="G80" s="91"/>
      <c r="H80" s="91"/>
      <c r="I80" s="91"/>
      <c r="J80" s="91"/>
      <c r="K80" s="91"/>
      <c r="O80" s="124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</row>
    <row r="81" spans="1:30" x14ac:dyDescent="0.3">
      <c r="B81" s="91"/>
      <c r="C81" s="91"/>
      <c r="D81" s="91"/>
      <c r="E81" s="91"/>
      <c r="F81" s="91"/>
      <c r="G81" s="91"/>
      <c r="H81" s="91"/>
      <c r="I81" s="91"/>
      <c r="J81" s="91"/>
      <c r="K81" s="91"/>
      <c r="O81" s="124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</row>
    <row r="82" spans="1:30" x14ac:dyDescent="0.3">
      <c r="B82" s="91"/>
      <c r="C82" s="91"/>
      <c r="D82" s="91"/>
      <c r="E82" s="91"/>
      <c r="F82" s="91"/>
      <c r="G82" s="91"/>
      <c r="H82" s="91"/>
      <c r="I82" s="91"/>
      <c r="J82" s="91"/>
      <c r="K82" s="91"/>
      <c r="O82" s="124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</row>
    <row r="83" spans="1:30" x14ac:dyDescent="0.3">
      <c r="B83" s="91"/>
      <c r="C83" s="91"/>
      <c r="D83" s="91"/>
      <c r="E83" s="91"/>
      <c r="F83" s="91"/>
      <c r="G83" s="91"/>
      <c r="H83" s="91"/>
      <c r="I83" s="91"/>
      <c r="J83" s="91"/>
      <c r="K83" s="91"/>
      <c r="O83" s="124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</row>
    <row r="84" spans="1:30" x14ac:dyDescent="0.3">
      <c r="B84" s="91"/>
      <c r="C84" s="91"/>
      <c r="D84" s="91"/>
      <c r="E84" s="91"/>
      <c r="F84" s="91"/>
      <c r="G84" s="91"/>
      <c r="H84" s="91"/>
      <c r="I84" s="91"/>
      <c r="J84" s="91"/>
      <c r="K84" s="91"/>
      <c r="O84" s="124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</row>
    <row r="85" spans="1:30" x14ac:dyDescent="0.3">
      <c r="B85" s="91"/>
      <c r="C85" s="91"/>
      <c r="D85" s="91"/>
      <c r="E85" s="91"/>
      <c r="F85" s="91"/>
      <c r="G85" s="91"/>
      <c r="H85" s="91"/>
      <c r="I85" s="91"/>
      <c r="J85" s="91"/>
      <c r="K85" s="91"/>
      <c r="O85" s="124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</row>
    <row r="86" spans="1:30" x14ac:dyDescent="0.3">
      <c r="B86" s="91"/>
      <c r="C86" s="91"/>
      <c r="D86" s="91"/>
      <c r="E86" s="91"/>
      <c r="F86" s="91"/>
      <c r="G86" s="91"/>
      <c r="H86" s="91"/>
      <c r="I86" s="91"/>
      <c r="J86" s="91"/>
      <c r="K86" s="91"/>
      <c r="O86" s="124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</row>
    <row r="87" spans="1:30" x14ac:dyDescent="0.3">
      <c r="B87" s="91"/>
      <c r="C87" s="91"/>
      <c r="D87" s="91"/>
      <c r="E87" s="91"/>
      <c r="F87" s="91"/>
      <c r="G87" s="91"/>
      <c r="H87" s="91"/>
      <c r="I87" s="91"/>
      <c r="J87" s="91"/>
      <c r="K87" s="91"/>
      <c r="O87" s="124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</row>
    <row r="88" spans="1:30" x14ac:dyDescent="0.3">
      <c r="B88" s="81">
        <v>2013</v>
      </c>
      <c r="C88" s="81">
        <v>2014</v>
      </c>
      <c r="D88" s="81">
        <v>2015</v>
      </c>
      <c r="E88" s="81">
        <v>2016</v>
      </c>
      <c r="F88" s="81">
        <v>2017</v>
      </c>
      <c r="G88" s="82">
        <v>2018</v>
      </c>
      <c r="H88" s="93">
        <v>2019</v>
      </c>
      <c r="I88" s="82">
        <v>2020</v>
      </c>
      <c r="J88" s="83">
        <v>2021</v>
      </c>
      <c r="K88" s="83">
        <v>2022</v>
      </c>
      <c r="L88" s="83">
        <v>2023</v>
      </c>
      <c r="M88" s="83">
        <v>2024</v>
      </c>
      <c r="N88" s="132"/>
      <c r="O88" s="124"/>
      <c r="R88" s="81" t="s">
        <v>210</v>
      </c>
      <c r="S88" s="81" t="s">
        <v>211</v>
      </c>
      <c r="T88" s="81" t="s">
        <v>212</v>
      </c>
      <c r="U88" s="81" t="s">
        <v>213</v>
      </c>
      <c r="V88" s="81" t="s">
        <v>214</v>
      </c>
      <c r="W88" s="81" t="s">
        <v>215</v>
      </c>
      <c r="X88" s="81" t="s">
        <v>216</v>
      </c>
      <c r="Y88" s="81" t="s">
        <v>217</v>
      </c>
      <c r="Z88" s="81" t="s">
        <v>218</v>
      </c>
      <c r="AA88" s="81" t="s">
        <v>220</v>
      </c>
      <c r="AB88" s="81" t="s">
        <v>221</v>
      </c>
      <c r="AC88" s="81" t="s">
        <v>222</v>
      </c>
      <c r="AD88" s="85" t="s">
        <v>234</v>
      </c>
    </row>
    <row r="89" spans="1:30" ht="30.75" customHeight="1" x14ac:dyDescent="0.3">
      <c r="A89" s="90" t="s">
        <v>16</v>
      </c>
      <c r="B89" s="76">
        <v>66736824.740000002</v>
      </c>
      <c r="C89" s="76">
        <v>87394509.340000004</v>
      </c>
      <c r="D89" s="76">
        <v>83519846.569999993</v>
      </c>
      <c r="E89" s="76">
        <v>105498943.39</v>
      </c>
      <c r="F89" s="76">
        <v>100651083.08000001</v>
      </c>
      <c r="G89" s="94">
        <v>124084906.41000001</v>
      </c>
      <c r="H89" s="94">
        <v>21742754.169999998</v>
      </c>
      <c r="I89" s="95">
        <v>17561274.460000001</v>
      </c>
      <c r="J89" s="94">
        <v>10310726.120000001</v>
      </c>
      <c r="K89" s="87">
        <v>9443813</v>
      </c>
      <c r="L89" s="89">
        <v>1128158.3700000001</v>
      </c>
      <c r="M89" s="89">
        <f>AD89</f>
        <v>660278.76</v>
      </c>
      <c r="N89" s="133"/>
      <c r="O89" s="125"/>
      <c r="P89" s="122"/>
      <c r="Q89" s="90" t="s">
        <v>16</v>
      </c>
      <c r="R89" s="76">
        <v>86834.08</v>
      </c>
      <c r="S89" s="76">
        <v>322102.64</v>
      </c>
      <c r="T89" s="76">
        <v>104666.84</v>
      </c>
      <c r="U89" s="76">
        <v>146675.20000000001</v>
      </c>
      <c r="V89" s="76"/>
      <c r="W89" s="76"/>
      <c r="X89" s="76"/>
      <c r="Y89" s="97"/>
      <c r="Z89" s="87"/>
      <c r="AA89" s="87"/>
      <c r="AB89" s="87"/>
      <c r="AC89" s="87"/>
      <c r="AD89" s="74">
        <f>SUM(R89:AC89 )</f>
        <v>660278.76</v>
      </c>
    </row>
    <row r="90" spans="1:30" x14ac:dyDescent="0.3">
      <c r="B90" s="81"/>
      <c r="C90" s="81"/>
      <c r="D90" s="81"/>
      <c r="E90" s="81"/>
      <c r="F90" s="81"/>
      <c r="G90" s="91"/>
      <c r="H90" s="91"/>
      <c r="I90" s="91"/>
      <c r="J90" s="91"/>
      <c r="K90" s="91"/>
      <c r="O90" s="124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</row>
    <row r="91" spans="1:30" x14ac:dyDescent="0.3">
      <c r="B91" s="91"/>
      <c r="C91" s="91"/>
      <c r="D91" s="91"/>
      <c r="E91" s="91"/>
      <c r="F91" s="91"/>
      <c r="G91" s="91"/>
      <c r="H91" s="91"/>
      <c r="I91" s="91"/>
      <c r="J91" s="91"/>
      <c r="K91" s="91"/>
      <c r="O91" s="124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</row>
    <row r="92" spans="1:30" x14ac:dyDescent="0.3">
      <c r="B92" s="91"/>
      <c r="C92" s="91"/>
      <c r="D92" s="91"/>
      <c r="E92" s="91"/>
      <c r="F92" s="91"/>
      <c r="G92" s="91"/>
      <c r="H92" s="91"/>
      <c r="I92" s="91"/>
      <c r="J92" s="91"/>
      <c r="K92" s="91"/>
      <c r="O92" s="124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</row>
    <row r="93" spans="1:30" x14ac:dyDescent="0.3">
      <c r="B93" s="91"/>
      <c r="C93" s="91"/>
      <c r="D93" s="91"/>
      <c r="E93" s="91"/>
      <c r="F93" s="91"/>
      <c r="G93" s="91"/>
      <c r="H93" s="91"/>
      <c r="I93" s="91"/>
      <c r="J93" s="91"/>
      <c r="K93" s="91"/>
      <c r="O93" s="124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</row>
    <row r="94" spans="1:30" x14ac:dyDescent="0.3">
      <c r="B94" s="91"/>
      <c r="C94" s="91"/>
      <c r="D94" s="91"/>
      <c r="E94" s="91"/>
      <c r="F94" s="91"/>
      <c r="G94" s="91"/>
      <c r="H94" s="91"/>
      <c r="I94" s="91"/>
      <c r="J94" s="91"/>
      <c r="K94" s="91"/>
      <c r="O94" s="124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</row>
    <row r="95" spans="1:30" x14ac:dyDescent="0.3">
      <c r="B95" s="91"/>
      <c r="C95" s="91"/>
      <c r="D95" s="91"/>
      <c r="E95" s="91"/>
      <c r="F95" s="91"/>
      <c r="G95" s="91"/>
      <c r="H95" s="91"/>
      <c r="I95" s="91"/>
      <c r="J95" s="91"/>
      <c r="K95" s="91"/>
      <c r="O95" s="124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</row>
    <row r="96" spans="1:30" x14ac:dyDescent="0.3">
      <c r="B96" s="91"/>
      <c r="C96" s="91"/>
      <c r="D96" s="91"/>
      <c r="E96" s="91"/>
      <c r="F96" s="91"/>
      <c r="G96" s="91"/>
      <c r="H96" s="91"/>
      <c r="I96" s="91"/>
      <c r="J96" s="91"/>
      <c r="K96" s="91"/>
      <c r="O96" s="124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</row>
    <row r="97" spans="2:30" x14ac:dyDescent="0.3">
      <c r="B97" s="91"/>
      <c r="C97" s="91"/>
      <c r="D97" s="91"/>
      <c r="E97" s="91"/>
      <c r="F97" s="91"/>
      <c r="G97" s="91"/>
      <c r="H97" s="91"/>
      <c r="I97" s="91"/>
      <c r="J97" s="91"/>
      <c r="K97" s="91"/>
      <c r="O97" s="124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</row>
    <row r="98" spans="2:30" x14ac:dyDescent="0.3">
      <c r="B98" s="91"/>
      <c r="C98" s="91"/>
      <c r="D98" s="91"/>
      <c r="E98" s="91"/>
      <c r="F98" s="91"/>
      <c r="G98" s="91"/>
      <c r="H98" s="91"/>
      <c r="I98" s="91"/>
      <c r="J98" s="91"/>
      <c r="K98" s="91"/>
      <c r="O98" s="124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</row>
    <row r="99" spans="2:30" x14ac:dyDescent="0.3">
      <c r="B99" s="91"/>
      <c r="C99" s="91"/>
      <c r="D99" s="91"/>
      <c r="E99" s="91"/>
      <c r="F99" s="91"/>
      <c r="G99" s="91"/>
      <c r="H99" s="91"/>
      <c r="I99" s="91"/>
      <c r="J99" s="91"/>
      <c r="K99" s="91"/>
      <c r="O99" s="124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</row>
    <row r="100" spans="2:30" x14ac:dyDescent="0.3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O100" s="124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</row>
    <row r="101" spans="2:30" x14ac:dyDescent="0.3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O101" s="124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</row>
    <row r="102" spans="2:30" x14ac:dyDescent="0.3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O102" s="124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</row>
    <row r="103" spans="2:30" x14ac:dyDescent="0.3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O103" s="124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</row>
    <row r="104" spans="2:30" x14ac:dyDescent="0.3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O104" s="124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</row>
    <row r="105" spans="2:30" x14ac:dyDescent="0.3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O105" s="124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</row>
    <row r="106" spans="2:30" x14ac:dyDescent="0.3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O106" s="124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</row>
    <row r="107" spans="2:30" x14ac:dyDescent="0.3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O107" s="124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</row>
    <row r="108" spans="2:30" x14ac:dyDescent="0.3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O108" s="124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</row>
    <row r="109" spans="2:30" x14ac:dyDescent="0.3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O109" s="124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</row>
    <row r="110" spans="2:30" x14ac:dyDescent="0.3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O110" s="124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75"/>
    </row>
    <row r="111" spans="2:30" x14ac:dyDescent="0.3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O111" s="124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75"/>
    </row>
    <row r="112" spans="2:30" x14ac:dyDescent="0.3">
      <c r="B112" s="81">
        <v>2013</v>
      </c>
      <c r="C112" s="81">
        <v>2014</v>
      </c>
      <c r="D112" s="81">
        <v>2015</v>
      </c>
      <c r="E112" s="81">
        <v>2016</v>
      </c>
      <c r="F112" s="81">
        <v>2017</v>
      </c>
      <c r="G112" s="82">
        <v>2018</v>
      </c>
      <c r="H112" s="93">
        <v>2019</v>
      </c>
      <c r="I112" s="82">
        <v>2020</v>
      </c>
      <c r="J112" s="83">
        <v>2021</v>
      </c>
      <c r="K112" s="83">
        <v>2022</v>
      </c>
      <c r="L112" s="83">
        <v>2023</v>
      </c>
      <c r="M112" s="83">
        <v>2024</v>
      </c>
      <c r="N112" s="132"/>
      <c r="O112" s="124"/>
      <c r="R112" s="83" t="s">
        <v>210</v>
      </c>
      <c r="S112" s="98" t="s">
        <v>211</v>
      </c>
      <c r="T112" s="81" t="s">
        <v>212</v>
      </c>
      <c r="U112" s="81" t="s">
        <v>213</v>
      </c>
      <c r="V112" s="81" t="s">
        <v>214</v>
      </c>
      <c r="W112" s="81" t="s">
        <v>215</v>
      </c>
      <c r="X112" s="81" t="s">
        <v>216</v>
      </c>
      <c r="Y112" s="81" t="s">
        <v>217</v>
      </c>
      <c r="Z112" s="81" t="s">
        <v>218</v>
      </c>
      <c r="AA112" s="81" t="s">
        <v>220</v>
      </c>
      <c r="AB112" s="81" t="s">
        <v>221</v>
      </c>
      <c r="AC112" s="81" t="s">
        <v>222</v>
      </c>
      <c r="AD112" s="85" t="s">
        <v>234</v>
      </c>
    </row>
    <row r="113" spans="1:30" ht="30.75" customHeight="1" x14ac:dyDescent="0.3">
      <c r="A113" s="90" t="s">
        <v>17</v>
      </c>
      <c r="B113" s="76">
        <v>14997738.26</v>
      </c>
      <c r="C113" s="76">
        <v>6392462.3700000001</v>
      </c>
      <c r="D113" s="76">
        <v>6562138.4900000002</v>
      </c>
      <c r="E113" s="76">
        <v>7281652.7400000002</v>
      </c>
      <c r="F113" s="76">
        <v>7674102.4900000002</v>
      </c>
      <c r="G113" s="94">
        <v>9102048.370000001</v>
      </c>
      <c r="H113" s="94">
        <v>11139594.389999999</v>
      </c>
      <c r="I113" s="95">
        <v>12141158.41</v>
      </c>
      <c r="J113" s="94">
        <v>11811503.93</v>
      </c>
      <c r="K113" s="87">
        <v>13597685.699999999</v>
      </c>
      <c r="L113" s="89">
        <v>14623188</v>
      </c>
      <c r="M113" s="89">
        <f>AD113</f>
        <v>5308396.24</v>
      </c>
      <c r="N113" s="133"/>
      <c r="O113" s="125"/>
      <c r="P113" s="70"/>
      <c r="Q113" s="99" t="s">
        <v>17</v>
      </c>
      <c r="R113" s="97">
        <v>1337210.8800000001</v>
      </c>
      <c r="S113" s="73">
        <v>1342778.8800000001</v>
      </c>
      <c r="T113" s="76">
        <v>1284329.28</v>
      </c>
      <c r="U113" s="76">
        <v>1344077.2</v>
      </c>
      <c r="V113" s="76"/>
      <c r="W113" s="76"/>
      <c r="X113" s="76"/>
      <c r="Y113" s="76"/>
      <c r="Z113" s="87"/>
      <c r="AA113" s="87"/>
      <c r="AB113" s="87"/>
      <c r="AC113" s="87"/>
      <c r="AD113" s="74">
        <f>SUM(R113:AC113 )</f>
        <v>5308396.24</v>
      </c>
    </row>
    <row r="114" spans="1:30" x14ac:dyDescent="0.3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O114" s="124"/>
      <c r="R114" s="83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</row>
    <row r="115" spans="1:30" x14ac:dyDescent="0.3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O115" s="124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</row>
    <row r="116" spans="1:30" x14ac:dyDescent="0.3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O116" s="124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</row>
    <row r="117" spans="1:30" x14ac:dyDescent="0.3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O117" s="124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</row>
    <row r="118" spans="1:30" x14ac:dyDescent="0.3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O118" s="124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</row>
    <row r="119" spans="1:30" x14ac:dyDescent="0.3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O119" s="124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</row>
    <row r="120" spans="1:30" x14ac:dyDescent="0.3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O120" s="124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</row>
    <row r="121" spans="1:30" x14ac:dyDescent="0.3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O121" s="124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</row>
    <row r="122" spans="1:30" x14ac:dyDescent="0.3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O122" s="124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</row>
    <row r="123" spans="1:30" x14ac:dyDescent="0.3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O123" s="124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</row>
    <row r="124" spans="1:30" x14ac:dyDescent="0.3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O124" s="124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</row>
    <row r="125" spans="1:30" x14ac:dyDescent="0.3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O125" s="124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</row>
    <row r="126" spans="1:30" x14ac:dyDescent="0.3"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O126" s="124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</row>
    <row r="127" spans="1:30" x14ac:dyDescent="0.3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O127" s="124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</row>
    <row r="128" spans="1:30" x14ac:dyDescent="0.3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O128" s="124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</row>
    <row r="129" spans="1:30" x14ac:dyDescent="0.3"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O129" s="124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</row>
    <row r="130" spans="1:30" x14ac:dyDescent="0.3"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O130" s="124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</row>
    <row r="131" spans="1:30" x14ac:dyDescent="0.3"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O131" s="124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</row>
    <row r="132" spans="1:30" x14ac:dyDescent="0.3"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O132" s="124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</row>
    <row r="133" spans="1:30" x14ac:dyDescent="0.3"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O133" s="124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</row>
    <row r="134" spans="1:30" x14ac:dyDescent="0.3"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O134" s="124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</row>
    <row r="135" spans="1:30" x14ac:dyDescent="0.3"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O135" s="124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</row>
    <row r="136" spans="1:30" x14ac:dyDescent="0.3">
      <c r="B136" s="81">
        <v>2013</v>
      </c>
      <c r="C136" s="81">
        <v>2014</v>
      </c>
      <c r="D136" s="81">
        <v>2015</v>
      </c>
      <c r="E136" s="81">
        <v>2016</v>
      </c>
      <c r="F136" s="81">
        <v>2017</v>
      </c>
      <c r="G136" s="82">
        <v>2018</v>
      </c>
      <c r="H136" s="93">
        <v>2019</v>
      </c>
      <c r="I136" s="82">
        <v>2020</v>
      </c>
      <c r="J136" s="83">
        <v>2021</v>
      </c>
      <c r="K136" s="83">
        <v>2022</v>
      </c>
      <c r="L136" s="83">
        <v>2023</v>
      </c>
      <c r="M136" s="83">
        <v>2024</v>
      </c>
      <c r="N136" s="132"/>
      <c r="O136" s="124"/>
      <c r="R136" s="81" t="s">
        <v>210</v>
      </c>
      <c r="S136" s="81" t="s">
        <v>211</v>
      </c>
      <c r="T136" s="81" t="s">
        <v>212</v>
      </c>
      <c r="U136" s="81" t="s">
        <v>213</v>
      </c>
      <c r="V136" s="81" t="s">
        <v>214</v>
      </c>
      <c r="W136" s="81" t="s">
        <v>215</v>
      </c>
      <c r="X136" s="81" t="s">
        <v>216</v>
      </c>
      <c r="Y136" s="81" t="s">
        <v>217</v>
      </c>
      <c r="Z136" s="81" t="s">
        <v>218</v>
      </c>
      <c r="AA136" s="81" t="s">
        <v>220</v>
      </c>
      <c r="AB136" s="81" t="s">
        <v>221</v>
      </c>
      <c r="AC136" s="81" t="s">
        <v>222</v>
      </c>
      <c r="AD136" s="85" t="s">
        <v>234</v>
      </c>
    </row>
    <row r="137" spans="1:30" ht="30.75" x14ac:dyDescent="0.3">
      <c r="A137" s="90" t="s">
        <v>18</v>
      </c>
      <c r="B137" s="76">
        <v>5422316.3899999997</v>
      </c>
      <c r="C137" s="76">
        <v>5981379.5899999999</v>
      </c>
      <c r="D137" s="76">
        <v>5674816.9900000002</v>
      </c>
      <c r="E137" s="76">
        <v>7972735.0899999999</v>
      </c>
      <c r="F137" s="76">
        <v>5710007.1099999994</v>
      </c>
      <c r="G137" s="94">
        <v>5351683.8500000006</v>
      </c>
      <c r="H137" s="94">
        <v>7636813.5099999998</v>
      </c>
      <c r="I137" s="95">
        <v>7696738.3899999997</v>
      </c>
      <c r="J137" s="94">
        <v>8114035.25</v>
      </c>
      <c r="K137" s="87">
        <v>12587680.699999999</v>
      </c>
      <c r="L137" s="89">
        <v>9953434.6699999999</v>
      </c>
      <c r="M137" s="89">
        <f>AD137</f>
        <v>3926309.45</v>
      </c>
      <c r="N137" s="133"/>
      <c r="O137" s="125"/>
      <c r="P137" s="122"/>
      <c r="Q137" s="90" t="s">
        <v>18</v>
      </c>
      <c r="R137" s="76">
        <v>558308.6</v>
      </c>
      <c r="S137" s="76">
        <v>880559.05</v>
      </c>
      <c r="T137" s="76">
        <v>1136224.8900000001</v>
      </c>
      <c r="U137" s="76">
        <v>1351216.91</v>
      </c>
      <c r="V137" s="76"/>
      <c r="W137" s="76"/>
      <c r="X137" s="76"/>
      <c r="Y137" s="76"/>
      <c r="Z137" s="87"/>
      <c r="AA137" s="87"/>
      <c r="AB137" s="87"/>
      <c r="AC137" s="87"/>
      <c r="AD137" s="74">
        <f>SUM(R137:AC137 )</f>
        <v>3926309.45</v>
      </c>
    </row>
    <row r="138" spans="1:30" x14ac:dyDescent="0.3">
      <c r="O138" s="124"/>
    </row>
    <row r="139" spans="1:30" x14ac:dyDescent="0.3">
      <c r="O139" s="124"/>
    </row>
    <row r="140" spans="1:30" x14ac:dyDescent="0.3">
      <c r="O140" s="124"/>
    </row>
    <row r="141" spans="1:30" x14ac:dyDescent="0.3">
      <c r="O141" s="124"/>
    </row>
    <row r="142" spans="1:30" x14ac:dyDescent="0.3">
      <c r="O142" s="124"/>
    </row>
    <row r="143" spans="1:30" x14ac:dyDescent="0.3">
      <c r="O143" s="124"/>
    </row>
    <row r="144" spans="1:30" x14ac:dyDescent="0.3">
      <c r="O144" s="124"/>
    </row>
    <row r="145" spans="1:30" x14ac:dyDescent="0.3">
      <c r="O145" s="124"/>
    </row>
    <row r="146" spans="1:30" x14ac:dyDescent="0.3">
      <c r="O146" s="124"/>
    </row>
    <row r="147" spans="1:30" x14ac:dyDescent="0.3">
      <c r="O147" s="124"/>
    </row>
    <row r="148" spans="1:30" x14ac:dyDescent="0.3">
      <c r="O148" s="124"/>
    </row>
    <row r="149" spans="1:30" x14ac:dyDescent="0.3">
      <c r="O149" s="124"/>
    </row>
    <row r="150" spans="1:30" x14ac:dyDescent="0.3">
      <c r="O150" s="124"/>
    </row>
    <row r="151" spans="1:30" x14ac:dyDescent="0.3">
      <c r="O151" s="124"/>
    </row>
    <row r="152" spans="1:30" x14ac:dyDescent="0.3">
      <c r="O152" s="124"/>
    </row>
    <row r="153" spans="1:30" x14ac:dyDescent="0.3">
      <c r="O153" s="124"/>
    </row>
    <row r="154" spans="1:30" x14ac:dyDescent="0.3">
      <c r="O154" s="124"/>
    </row>
    <row r="155" spans="1:30" x14ac:dyDescent="0.3">
      <c r="O155" s="124"/>
    </row>
    <row r="156" spans="1:30" x14ac:dyDescent="0.3">
      <c r="O156" s="124"/>
    </row>
    <row r="157" spans="1:30" x14ac:dyDescent="0.3">
      <c r="B157" s="81">
        <v>2013</v>
      </c>
      <c r="C157" s="81">
        <v>2014</v>
      </c>
      <c r="D157" s="81">
        <v>2015</v>
      </c>
      <c r="E157" s="81">
        <v>2016</v>
      </c>
      <c r="F157" s="81">
        <v>2017</v>
      </c>
      <c r="G157" s="82">
        <v>2018</v>
      </c>
      <c r="H157" s="93">
        <v>2019</v>
      </c>
      <c r="I157" s="82">
        <v>2020</v>
      </c>
      <c r="J157" s="83">
        <v>2021</v>
      </c>
      <c r="K157" s="83">
        <v>2022</v>
      </c>
      <c r="L157" s="83">
        <v>2023</v>
      </c>
      <c r="M157" s="83">
        <v>2024</v>
      </c>
      <c r="N157" s="132"/>
      <c r="O157" s="124"/>
      <c r="R157" s="81" t="s">
        <v>210</v>
      </c>
      <c r="S157" s="81" t="s">
        <v>211</v>
      </c>
      <c r="T157" s="81" t="s">
        <v>212</v>
      </c>
      <c r="U157" s="81" t="s">
        <v>213</v>
      </c>
      <c r="V157" s="81" t="s">
        <v>214</v>
      </c>
      <c r="W157" s="81" t="s">
        <v>215</v>
      </c>
      <c r="X157" s="81" t="s">
        <v>216</v>
      </c>
      <c r="Y157" s="81" t="s">
        <v>217</v>
      </c>
      <c r="Z157" s="81" t="s">
        <v>218</v>
      </c>
      <c r="AA157" s="81" t="s">
        <v>220</v>
      </c>
      <c r="AB157" s="81" t="s">
        <v>221</v>
      </c>
      <c r="AC157" s="81" t="s">
        <v>222</v>
      </c>
      <c r="AD157" s="85" t="s">
        <v>234</v>
      </c>
    </row>
    <row r="158" spans="1:30" ht="30.75" customHeight="1" x14ac:dyDescent="0.3">
      <c r="A158" s="90" t="s">
        <v>19</v>
      </c>
      <c r="B158" s="76">
        <v>3003002.39</v>
      </c>
      <c r="C158" s="76">
        <v>1992175.5</v>
      </c>
      <c r="D158" s="76">
        <v>2156811.7400000002</v>
      </c>
      <c r="E158" s="76">
        <v>1939888.24</v>
      </c>
      <c r="F158" s="76">
        <v>2152034.39</v>
      </c>
      <c r="G158" s="94">
        <v>2256037.54</v>
      </c>
      <c r="H158" s="94">
        <v>3718136.2600000002</v>
      </c>
      <c r="I158" s="95">
        <v>2652229.9200000004</v>
      </c>
      <c r="J158" s="94">
        <v>2796197.8000000003</v>
      </c>
      <c r="K158" s="87">
        <v>3095365.76</v>
      </c>
      <c r="L158" s="89">
        <v>4204991.8100000005</v>
      </c>
      <c r="M158" s="89">
        <f>AD158</f>
        <v>1136313.19</v>
      </c>
      <c r="N158" s="133"/>
      <c r="O158" s="125"/>
      <c r="P158" s="122"/>
      <c r="Q158" s="90" t="s">
        <v>19</v>
      </c>
      <c r="R158" s="76">
        <v>183490.49</v>
      </c>
      <c r="S158" s="76">
        <v>282651.59000000003</v>
      </c>
      <c r="T158" s="76">
        <v>318511.65000000002</v>
      </c>
      <c r="U158" s="76">
        <v>351659.46</v>
      </c>
      <c r="V158" s="76"/>
      <c r="W158" s="76"/>
      <c r="X158" s="76"/>
      <c r="Y158" s="76"/>
      <c r="Z158" s="87"/>
      <c r="AA158" s="87"/>
      <c r="AB158" s="87"/>
      <c r="AC158" s="87"/>
      <c r="AD158" s="74">
        <f>SUM(R158:AC158 )</f>
        <v>1136313.19</v>
      </c>
    </row>
    <row r="159" spans="1:30" x14ac:dyDescent="0.3">
      <c r="O159" s="124"/>
    </row>
    <row r="160" spans="1:30" x14ac:dyDescent="0.3">
      <c r="O160" s="124"/>
    </row>
    <row r="161" spans="2:30" x14ac:dyDescent="0.3">
      <c r="O161" s="124"/>
    </row>
    <row r="162" spans="2:30" x14ac:dyDescent="0.3">
      <c r="O162" s="124"/>
    </row>
    <row r="163" spans="2:30" x14ac:dyDescent="0.3">
      <c r="O163" s="124"/>
    </row>
    <row r="164" spans="2:30" x14ac:dyDescent="0.3">
      <c r="O164" s="124"/>
    </row>
    <row r="165" spans="2:30" x14ac:dyDescent="0.3">
      <c r="O165" s="124"/>
    </row>
    <row r="166" spans="2:30" x14ac:dyDescent="0.3">
      <c r="O166" s="124"/>
    </row>
    <row r="167" spans="2:30" x14ac:dyDescent="0.3">
      <c r="O167" s="124"/>
    </row>
    <row r="168" spans="2:30" x14ac:dyDescent="0.3">
      <c r="O168" s="124"/>
    </row>
    <row r="169" spans="2:30" x14ac:dyDescent="0.3">
      <c r="O169" s="124"/>
    </row>
    <row r="170" spans="2:30" x14ac:dyDescent="0.3">
      <c r="O170" s="124"/>
    </row>
    <row r="171" spans="2:30" x14ac:dyDescent="0.3">
      <c r="O171" s="124"/>
    </row>
    <row r="172" spans="2:30" x14ac:dyDescent="0.3">
      <c r="O172" s="124"/>
    </row>
    <row r="173" spans="2:30" x14ac:dyDescent="0.3">
      <c r="O173" s="124"/>
    </row>
    <row r="174" spans="2:30" x14ac:dyDescent="0.3">
      <c r="O174" s="124"/>
    </row>
    <row r="175" spans="2:30" x14ac:dyDescent="0.3">
      <c r="O175" s="124"/>
    </row>
    <row r="176" spans="2:30" x14ac:dyDescent="0.3">
      <c r="B176" s="81">
        <v>2013</v>
      </c>
      <c r="C176" s="81">
        <v>2014</v>
      </c>
      <c r="D176" s="81">
        <v>2015</v>
      </c>
      <c r="E176" s="81">
        <v>2016</v>
      </c>
      <c r="F176" s="81">
        <v>2017</v>
      </c>
      <c r="G176" s="82">
        <v>2018</v>
      </c>
      <c r="H176" s="93">
        <v>2019</v>
      </c>
      <c r="I176" s="82">
        <v>2020</v>
      </c>
      <c r="J176" s="83">
        <v>2021</v>
      </c>
      <c r="K176" s="83">
        <v>2022</v>
      </c>
      <c r="L176" s="83">
        <v>2023</v>
      </c>
      <c r="M176" s="83">
        <v>2024</v>
      </c>
      <c r="N176" s="132"/>
      <c r="O176" s="124"/>
      <c r="R176" s="81" t="s">
        <v>210</v>
      </c>
      <c r="S176" s="81" t="s">
        <v>211</v>
      </c>
      <c r="T176" s="81" t="s">
        <v>212</v>
      </c>
      <c r="U176" s="81" t="s">
        <v>213</v>
      </c>
      <c r="V176" s="81" t="s">
        <v>214</v>
      </c>
      <c r="W176" s="81" t="s">
        <v>215</v>
      </c>
      <c r="X176" s="81" t="s">
        <v>216</v>
      </c>
      <c r="Y176" s="81" t="s">
        <v>217</v>
      </c>
      <c r="Z176" s="81" t="s">
        <v>218</v>
      </c>
      <c r="AA176" s="81" t="s">
        <v>220</v>
      </c>
      <c r="AB176" s="81" t="s">
        <v>221</v>
      </c>
      <c r="AC176" s="81" t="s">
        <v>222</v>
      </c>
      <c r="AD176" s="85" t="s">
        <v>234</v>
      </c>
    </row>
    <row r="177" spans="1:30" ht="30.75" x14ac:dyDescent="0.3">
      <c r="A177" s="90" t="s">
        <v>20</v>
      </c>
      <c r="B177" s="76">
        <v>11461984.08</v>
      </c>
      <c r="C177" s="76">
        <v>11795383.48</v>
      </c>
      <c r="D177" s="76">
        <v>6368791.9100000001</v>
      </c>
      <c r="E177" s="76">
        <v>4909059.25</v>
      </c>
      <c r="F177" s="76">
        <v>24077442.190000001</v>
      </c>
      <c r="G177" s="94">
        <v>20466782.119999997</v>
      </c>
      <c r="H177" s="94">
        <v>11800310.840000002</v>
      </c>
      <c r="I177" s="95">
        <v>6311869.1200000001</v>
      </c>
      <c r="J177" s="94">
        <v>17206190.91</v>
      </c>
      <c r="K177" s="87">
        <v>14872573.470000001</v>
      </c>
      <c r="L177" s="89">
        <v>16126573.25</v>
      </c>
      <c r="M177" s="89">
        <f>AD177</f>
        <v>2495524.13</v>
      </c>
      <c r="N177" s="133"/>
      <c r="O177" s="125"/>
      <c r="P177" s="122"/>
      <c r="Q177" s="90" t="s">
        <v>20</v>
      </c>
      <c r="R177" s="76">
        <v>566469.26</v>
      </c>
      <c r="S177" s="76">
        <v>998575.98</v>
      </c>
      <c r="T177" s="76">
        <v>382910.63</v>
      </c>
      <c r="U177" s="76">
        <v>547568.26</v>
      </c>
      <c r="V177" s="76"/>
      <c r="W177" s="76"/>
      <c r="X177" s="76"/>
      <c r="Y177" s="76"/>
      <c r="Z177" s="87"/>
      <c r="AA177" s="87"/>
      <c r="AB177" s="87"/>
      <c r="AC177" s="87"/>
      <c r="AD177" s="74">
        <f>SUM(R177:AC177 )</f>
        <v>2495524.13</v>
      </c>
    </row>
    <row r="178" spans="1:30" x14ac:dyDescent="0.3">
      <c r="O178" s="124"/>
    </row>
    <row r="179" spans="1:30" x14ac:dyDescent="0.3">
      <c r="O179" s="124"/>
    </row>
    <row r="180" spans="1:30" x14ac:dyDescent="0.3">
      <c r="O180" s="124"/>
    </row>
    <row r="181" spans="1:30" x14ac:dyDescent="0.3">
      <c r="O181" s="124"/>
    </row>
    <row r="182" spans="1:30" x14ac:dyDescent="0.3">
      <c r="O182" s="124"/>
    </row>
    <row r="183" spans="1:30" x14ac:dyDescent="0.3">
      <c r="O183" s="124"/>
    </row>
    <row r="184" spans="1:30" x14ac:dyDescent="0.3">
      <c r="O184" s="124"/>
    </row>
    <row r="185" spans="1:30" x14ac:dyDescent="0.3">
      <c r="O185" s="124"/>
    </row>
    <row r="186" spans="1:30" x14ac:dyDescent="0.3">
      <c r="O186" s="124"/>
    </row>
    <row r="187" spans="1:30" x14ac:dyDescent="0.3">
      <c r="O187" s="124"/>
    </row>
    <row r="188" spans="1:30" x14ac:dyDescent="0.3">
      <c r="O188" s="124"/>
    </row>
    <row r="189" spans="1:30" x14ac:dyDescent="0.3">
      <c r="O189" s="124"/>
    </row>
    <row r="190" spans="1:30" x14ac:dyDescent="0.3">
      <c r="O190" s="124"/>
    </row>
    <row r="191" spans="1:30" x14ac:dyDescent="0.3">
      <c r="O191" s="124"/>
    </row>
    <row r="192" spans="1:30" x14ac:dyDescent="0.3">
      <c r="O192" s="124"/>
    </row>
    <row r="193" spans="1:30" x14ac:dyDescent="0.3">
      <c r="O193" s="124"/>
    </row>
    <row r="194" spans="1:30" x14ac:dyDescent="0.3">
      <c r="O194" s="124"/>
    </row>
    <row r="195" spans="1:30" x14ac:dyDescent="0.3">
      <c r="B195" s="81">
        <v>2013</v>
      </c>
      <c r="C195" s="81">
        <v>2014</v>
      </c>
      <c r="D195" s="81">
        <v>2015</v>
      </c>
      <c r="E195" s="81">
        <v>2016</v>
      </c>
      <c r="F195" s="81">
        <v>2017</v>
      </c>
      <c r="G195" s="82">
        <v>2018</v>
      </c>
      <c r="H195" s="93">
        <v>2019</v>
      </c>
      <c r="I195" s="82">
        <v>2020</v>
      </c>
      <c r="J195" s="83">
        <v>2021</v>
      </c>
      <c r="K195" s="83">
        <v>2022</v>
      </c>
      <c r="L195" s="83">
        <v>2023</v>
      </c>
      <c r="M195" s="83">
        <v>2024</v>
      </c>
      <c r="N195" s="132"/>
      <c r="O195" s="124"/>
      <c r="R195" s="81" t="s">
        <v>210</v>
      </c>
      <c r="S195" s="81" t="s">
        <v>211</v>
      </c>
      <c r="T195" s="81" t="s">
        <v>212</v>
      </c>
      <c r="U195" s="81" t="s">
        <v>213</v>
      </c>
      <c r="V195" s="81" t="s">
        <v>214</v>
      </c>
      <c r="W195" s="81" t="s">
        <v>215</v>
      </c>
      <c r="X195" s="81" t="s">
        <v>216</v>
      </c>
      <c r="Y195" s="81" t="s">
        <v>217</v>
      </c>
      <c r="Z195" s="81" t="s">
        <v>218</v>
      </c>
      <c r="AA195" s="81" t="s">
        <v>220</v>
      </c>
      <c r="AB195" s="81" t="s">
        <v>221</v>
      </c>
      <c r="AC195" s="81" t="s">
        <v>222</v>
      </c>
      <c r="AD195" s="85" t="s">
        <v>234</v>
      </c>
    </row>
    <row r="196" spans="1:30" ht="30.75" x14ac:dyDescent="0.3">
      <c r="A196" s="90" t="s">
        <v>21</v>
      </c>
      <c r="B196" s="76">
        <v>3757909.01</v>
      </c>
      <c r="C196" s="76">
        <v>3233611.72</v>
      </c>
      <c r="D196" s="76">
        <v>2150878.5299999998</v>
      </c>
      <c r="E196" s="76">
        <v>3847203.1</v>
      </c>
      <c r="F196" s="76">
        <v>644110.26</v>
      </c>
      <c r="G196" s="94">
        <v>266975.24</v>
      </c>
      <c r="H196" s="94">
        <v>876194.58</v>
      </c>
      <c r="I196" s="95">
        <v>12254781.850000001</v>
      </c>
      <c r="J196" s="94">
        <v>3979907.0600000005</v>
      </c>
      <c r="K196" s="87">
        <v>11506852.840000002</v>
      </c>
      <c r="L196" s="89">
        <v>10339268.849999998</v>
      </c>
      <c r="M196" s="89">
        <f>AD196</f>
        <v>7108477.1900000004</v>
      </c>
      <c r="N196" s="133"/>
      <c r="O196" s="125"/>
      <c r="P196" s="122"/>
      <c r="Q196" s="90" t="s">
        <v>21</v>
      </c>
      <c r="R196" s="76">
        <v>1884136.04</v>
      </c>
      <c r="S196" s="76">
        <v>1712132.95</v>
      </c>
      <c r="T196" s="76">
        <v>3371469.84</v>
      </c>
      <c r="U196" s="76">
        <v>140738.36000000002</v>
      </c>
      <c r="V196" s="76"/>
      <c r="W196" s="76"/>
      <c r="X196" s="76"/>
      <c r="Y196" s="76"/>
      <c r="Z196" s="87"/>
      <c r="AA196" s="87"/>
      <c r="AB196" s="87"/>
      <c r="AC196" s="87"/>
      <c r="AD196" s="74">
        <f>SUM(R196:AC196 )</f>
        <v>7108477.1900000004</v>
      </c>
    </row>
    <row r="197" spans="1:30" x14ac:dyDescent="0.3">
      <c r="O197" s="124"/>
    </row>
    <row r="198" spans="1:30" x14ac:dyDescent="0.3">
      <c r="O198" s="124"/>
    </row>
    <row r="199" spans="1:30" x14ac:dyDescent="0.3">
      <c r="O199" s="124"/>
    </row>
    <row r="200" spans="1:30" x14ac:dyDescent="0.3">
      <c r="O200" s="124"/>
    </row>
    <row r="201" spans="1:30" x14ac:dyDescent="0.3">
      <c r="O201" s="124"/>
    </row>
    <row r="202" spans="1:30" x14ac:dyDescent="0.3">
      <c r="O202" s="124"/>
    </row>
    <row r="203" spans="1:30" x14ac:dyDescent="0.3">
      <c r="O203" s="124"/>
    </row>
    <row r="204" spans="1:30" x14ac:dyDescent="0.3">
      <c r="O204" s="124"/>
    </row>
    <row r="205" spans="1:30" x14ac:dyDescent="0.3">
      <c r="O205" s="124"/>
    </row>
    <row r="206" spans="1:30" x14ac:dyDescent="0.3">
      <c r="O206" s="124"/>
    </row>
    <row r="207" spans="1:30" x14ac:dyDescent="0.3">
      <c r="O207" s="124"/>
    </row>
    <row r="208" spans="1:30" x14ac:dyDescent="0.3">
      <c r="O208" s="124"/>
    </row>
    <row r="209" spans="1:30" x14ac:dyDescent="0.3">
      <c r="O209" s="124"/>
    </row>
    <row r="210" spans="1:30" x14ac:dyDescent="0.3">
      <c r="O210" s="124"/>
    </row>
    <row r="211" spans="1:30" x14ac:dyDescent="0.3">
      <c r="O211" s="124"/>
    </row>
    <row r="212" spans="1:30" x14ac:dyDescent="0.3">
      <c r="O212" s="124"/>
    </row>
    <row r="213" spans="1:30" x14ac:dyDescent="0.3">
      <c r="O213" s="124"/>
    </row>
    <row r="214" spans="1:30" x14ac:dyDescent="0.3">
      <c r="O214" s="124"/>
    </row>
    <row r="215" spans="1:30" x14ac:dyDescent="0.3">
      <c r="B215" s="81">
        <v>2013</v>
      </c>
      <c r="C215" s="81">
        <v>2014</v>
      </c>
      <c r="D215" s="81">
        <v>2015</v>
      </c>
      <c r="E215" s="81">
        <v>2016</v>
      </c>
      <c r="F215" s="81">
        <v>2017</v>
      </c>
      <c r="G215" s="82">
        <v>2018</v>
      </c>
      <c r="H215" s="93">
        <v>2019</v>
      </c>
      <c r="I215" s="82">
        <v>2020</v>
      </c>
      <c r="J215" s="83">
        <v>2021</v>
      </c>
      <c r="K215" s="83">
        <v>2022</v>
      </c>
      <c r="L215" s="83">
        <v>2023</v>
      </c>
      <c r="M215" s="83">
        <v>2024</v>
      </c>
      <c r="N215" s="132"/>
      <c r="O215" s="124"/>
      <c r="R215" s="83" t="s">
        <v>210</v>
      </c>
      <c r="S215" s="83" t="s">
        <v>211</v>
      </c>
      <c r="T215" s="83" t="s">
        <v>212</v>
      </c>
      <c r="U215" s="83" t="s">
        <v>213</v>
      </c>
      <c r="V215" s="83" t="s">
        <v>214</v>
      </c>
      <c r="W215" s="83" t="s">
        <v>215</v>
      </c>
      <c r="X215" s="83" t="s">
        <v>216</v>
      </c>
      <c r="Y215" s="83" t="s">
        <v>217</v>
      </c>
      <c r="Z215" s="83" t="s">
        <v>218</v>
      </c>
      <c r="AA215" s="83" t="s">
        <v>220</v>
      </c>
      <c r="AB215" s="83" t="s">
        <v>221</v>
      </c>
      <c r="AC215" s="83" t="s">
        <v>222</v>
      </c>
      <c r="AD215" s="85" t="s">
        <v>234</v>
      </c>
    </row>
    <row r="216" spans="1:30" ht="30.75" customHeight="1" x14ac:dyDescent="0.3">
      <c r="A216" s="90" t="s">
        <v>22</v>
      </c>
      <c r="B216" s="76">
        <v>59087386.32</v>
      </c>
      <c r="C216" s="76">
        <v>71596398.170000002</v>
      </c>
      <c r="D216" s="76">
        <v>80449843.450000003</v>
      </c>
      <c r="E216" s="76">
        <v>86562072.170000002</v>
      </c>
      <c r="F216" s="76">
        <v>88773733.079999998</v>
      </c>
      <c r="G216" s="94">
        <v>105625302.00999999</v>
      </c>
      <c r="H216" s="94">
        <v>118883079.24000001</v>
      </c>
      <c r="I216" s="95">
        <v>119026865.63</v>
      </c>
      <c r="J216" s="94">
        <v>131288555.90000001</v>
      </c>
      <c r="K216" s="87">
        <v>185587810.97</v>
      </c>
      <c r="L216" s="89">
        <v>226770719.38000003</v>
      </c>
      <c r="M216" s="89">
        <f>AD216</f>
        <v>79294392.659999996</v>
      </c>
      <c r="N216" s="133"/>
      <c r="O216" s="125"/>
      <c r="P216" s="122"/>
      <c r="Q216" s="90" t="s">
        <v>22</v>
      </c>
      <c r="R216" s="76">
        <v>19988797.699999999</v>
      </c>
      <c r="S216" s="76">
        <v>23046661.07</v>
      </c>
      <c r="T216" s="76">
        <v>18520007.719999999</v>
      </c>
      <c r="U216" s="76">
        <v>17738926.170000002</v>
      </c>
      <c r="V216" s="76"/>
      <c r="W216" s="76"/>
      <c r="X216" s="76"/>
      <c r="Y216" s="76"/>
      <c r="Z216" s="87"/>
      <c r="AA216" s="87"/>
      <c r="AB216" s="87"/>
      <c r="AC216" s="87"/>
      <c r="AD216" s="74">
        <f>SUM(R216:AC216 )</f>
        <v>79294392.659999996</v>
      </c>
    </row>
    <row r="217" spans="1:30" x14ac:dyDescent="0.3">
      <c r="O217" s="124"/>
    </row>
    <row r="218" spans="1:30" x14ac:dyDescent="0.3">
      <c r="O218" s="124"/>
    </row>
    <row r="219" spans="1:30" x14ac:dyDescent="0.3">
      <c r="O219" s="124"/>
    </row>
    <row r="220" spans="1:30" x14ac:dyDescent="0.3">
      <c r="O220" s="124"/>
    </row>
    <row r="221" spans="1:30" x14ac:dyDescent="0.3">
      <c r="O221" s="124"/>
    </row>
    <row r="222" spans="1:30" x14ac:dyDescent="0.3">
      <c r="O222" s="124"/>
    </row>
    <row r="223" spans="1:30" x14ac:dyDescent="0.3">
      <c r="O223" s="124"/>
    </row>
    <row r="224" spans="1:30" x14ac:dyDescent="0.3">
      <c r="O224" s="124"/>
    </row>
    <row r="225" spans="1:30" x14ac:dyDescent="0.3">
      <c r="O225" s="124"/>
    </row>
    <row r="226" spans="1:30" x14ac:dyDescent="0.3">
      <c r="O226" s="124"/>
    </row>
    <row r="227" spans="1:30" x14ac:dyDescent="0.3">
      <c r="O227" s="124"/>
    </row>
    <row r="228" spans="1:30" x14ac:dyDescent="0.3">
      <c r="O228" s="124"/>
    </row>
    <row r="229" spans="1:30" x14ac:dyDescent="0.3">
      <c r="O229" s="124"/>
    </row>
    <row r="230" spans="1:30" x14ac:dyDescent="0.3">
      <c r="O230" s="124"/>
    </row>
    <row r="231" spans="1:30" x14ac:dyDescent="0.3">
      <c r="O231" s="124"/>
    </row>
    <row r="232" spans="1:30" x14ac:dyDescent="0.3">
      <c r="O232" s="124"/>
    </row>
    <row r="233" spans="1:30" x14ac:dyDescent="0.3">
      <c r="O233" s="124"/>
    </row>
    <row r="234" spans="1:30" x14ac:dyDescent="0.3">
      <c r="O234" s="124"/>
    </row>
    <row r="235" spans="1:30" x14ac:dyDescent="0.3">
      <c r="O235" s="124"/>
    </row>
    <row r="236" spans="1:30" x14ac:dyDescent="0.3">
      <c r="B236" s="81">
        <v>2013</v>
      </c>
      <c r="C236" s="81">
        <v>2014</v>
      </c>
      <c r="D236" s="81">
        <v>2015</v>
      </c>
      <c r="E236" s="81">
        <v>2016</v>
      </c>
      <c r="F236" s="81">
        <v>2017</v>
      </c>
      <c r="G236" s="82">
        <v>2018</v>
      </c>
      <c r="H236" s="93">
        <v>2019</v>
      </c>
      <c r="I236" s="82">
        <v>2020</v>
      </c>
      <c r="J236" s="83">
        <v>2021</v>
      </c>
      <c r="K236" s="83">
        <v>2022</v>
      </c>
      <c r="L236" s="83">
        <v>2023</v>
      </c>
      <c r="M236" s="83">
        <v>2024</v>
      </c>
      <c r="N236" s="132"/>
      <c r="O236" s="124"/>
      <c r="R236" s="81" t="s">
        <v>210</v>
      </c>
      <c r="S236" s="81" t="s">
        <v>211</v>
      </c>
      <c r="T236" s="81" t="s">
        <v>212</v>
      </c>
      <c r="U236" s="81" t="s">
        <v>213</v>
      </c>
      <c r="V236" s="81" t="s">
        <v>214</v>
      </c>
      <c r="W236" s="81" t="s">
        <v>215</v>
      </c>
      <c r="X236" s="81" t="s">
        <v>216</v>
      </c>
      <c r="Y236" s="81" t="s">
        <v>217</v>
      </c>
      <c r="Z236" s="81" t="s">
        <v>218</v>
      </c>
      <c r="AA236" s="81" t="s">
        <v>220</v>
      </c>
      <c r="AB236" s="81" t="s">
        <v>221</v>
      </c>
      <c r="AC236" s="81" t="s">
        <v>222</v>
      </c>
      <c r="AD236" s="85" t="s">
        <v>234</v>
      </c>
    </row>
    <row r="237" spans="1:30" ht="30.75" customHeight="1" x14ac:dyDescent="0.3">
      <c r="A237" s="90" t="s">
        <v>23</v>
      </c>
      <c r="B237" s="76">
        <v>758158.7</v>
      </c>
      <c r="C237" s="76"/>
      <c r="D237" s="76">
        <v>725000</v>
      </c>
      <c r="E237" s="76">
        <v>600000</v>
      </c>
      <c r="F237" s="76">
        <v>1734451.46</v>
      </c>
      <c r="G237" s="94">
        <v>0</v>
      </c>
      <c r="H237" s="94">
        <v>845169.25</v>
      </c>
      <c r="I237" s="95">
        <v>1956280</v>
      </c>
      <c r="J237" s="94">
        <v>0</v>
      </c>
      <c r="K237" s="87">
        <v>3349537.75</v>
      </c>
      <c r="L237" s="89">
        <v>10150</v>
      </c>
      <c r="M237" s="89">
        <f>AD237</f>
        <v>0</v>
      </c>
      <c r="N237" s="133"/>
      <c r="O237" s="125"/>
      <c r="P237" s="122"/>
      <c r="Q237" s="90" t="s">
        <v>23</v>
      </c>
      <c r="R237" s="76"/>
      <c r="S237" s="76"/>
      <c r="T237" s="76"/>
      <c r="U237" s="76"/>
      <c r="V237" s="76"/>
      <c r="W237" s="76"/>
      <c r="X237" s="76"/>
      <c r="Y237" s="76"/>
      <c r="Z237" s="87"/>
      <c r="AA237" s="87"/>
      <c r="AB237" s="87"/>
      <c r="AC237" s="87"/>
      <c r="AD237" s="74">
        <f>SUM(R237:AC237)</f>
        <v>0</v>
      </c>
    </row>
    <row r="238" spans="1:30" x14ac:dyDescent="0.3">
      <c r="O238" s="124"/>
    </row>
    <row r="239" spans="1:30" x14ac:dyDescent="0.3">
      <c r="O239" s="124"/>
    </row>
    <row r="240" spans="1:30" x14ac:dyDescent="0.3">
      <c r="O240" s="124"/>
    </row>
    <row r="241" spans="1:30" x14ac:dyDescent="0.3">
      <c r="O241" s="124"/>
    </row>
    <row r="242" spans="1:30" x14ac:dyDescent="0.3">
      <c r="O242" s="124"/>
    </row>
    <row r="243" spans="1:30" x14ac:dyDescent="0.3">
      <c r="O243" s="124"/>
    </row>
    <row r="244" spans="1:30" x14ac:dyDescent="0.3">
      <c r="O244" s="124"/>
    </row>
    <row r="245" spans="1:30" x14ac:dyDescent="0.3">
      <c r="O245" s="124"/>
    </row>
    <row r="246" spans="1:30" x14ac:dyDescent="0.3">
      <c r="O246" s="124"/>
    </row>
    <row r="247" spans="1:30" x14ac:dyDescent="0.3">
      <c r="O247" s="124"/>
    </row>
    <row r="248" spans="1:30" x14ac:dyDescent="0.3">
      <c r="O248" s="124"/>
    </row>
    <row r="249" spans="1:30" x14ac:dyDescent="0.3">
      <c r="O249" s="124"/>
    </row>
    <row r="250" spans="1:30" x14ac:dyDescent="0.3">
      <c r="O250" s="124"/>
    </row>
    <row r="251" spans="1:30" x14ac:dyDescent="0.3">
      <c r="O251" s="124"/>
    </row>
    <row r="252" spans="1:30" x14ac:dyDescent="0.3">
      <c r="O252" s="124"/>
    </row>
    <row r="253" spans="1:30" x14ac:dyDescent="0.3">
      <c r="O253" s="124"/>
    </row>
    <row r="254" spans="1:30" x14ac:dyDescent="0.3">
      <c r="O254" s="124"/>
    </row>
    <row r="255" spans="1:30" x14ac:dyDescent="0.3">
      <c r="B255" s="81">
        <v>2013</v>
      </c>
      <c r="C255" s="81">
        <v>2014</v>
      </c>
      <c r="D255" s="81">
        <v>2015</v>
      </c>
      <c r="E255" s="81">
        <v>2016</v>
      </c>
      <c r="F255" s="81">
        <v>2017</v>
      </c>
      <c r="G255" s="82">
        <v>2018</v>
      </c>
      <c r="H255" s="93">
        <v>2019</v>
      </c>
      <c r="I255" s="82">
        <v>2020</v>
      </c>
      <c r="J255" s="83">
        <v>2021</v>
      </c>
      <c r="K255" s="83">
        <v>2022</v>
      </c>
      <c r="L255" s="83">
        <v>2023</v>
      </c>
      <c r="M255" s="83">
        <v>2024</v>
      </c>
      <c r="N255" s="132"/>
      <c r="O255" s="124"/>
      <c r="R255" s="81" t="s">
        <v>210</v>
      </c>
      <c r="S255" s="81" t="s">
        <v>211</v>
      </c>
      <c r="T255" s="81" t="s">
        <v>212</v>
      </c>
      <c r="U255" s="81" t="s">
        <v>213</v>
      </c>
      <c r="V255" s="81" t="s">
        <v>214</v>
      </c>
      <c r="W255" s="81" t="s">
        <v>215</v>
      </c>
      <c r="X255" s="81" t="s">
        <v>216</v>
      </c>
      <c r="Y255" s="81" t="s">
        <v>217</v>
      </c>
      <c r="Z255" s="81" t="s">
        <v>218</v>
      </c>
      <c r="AA255" s="81" t="s">
        <v>220</v>
      </c>
      <c r="AB255" s="81" t="s">
        <v>221</v>
      </c>
      <c r="AC255" s="81" t="s">
        <v>222</v>
      </c>
      <c r="AD255" s="85" t="s">
        <v>234</v>
      </c>
    </row>
    <row r="256" spans="1:30" ht="30.75" x14ac:dyDescent="0.3">
      <c r="A256" s="90" t="s">
        <v>24</v>
      </c>
      <c r="B256" s="76">
        <v>708041.78</v>
      </c>
      <c r="C256" s="76">
        <v>1111768.3799999999</v>
      </c>
      <c r="D256" s="76">
        <v>493760.12</v>
      </c>
      <c r="E256" s="76">
        <v>3291068.97</v>
      </c>
      <c r="F256" s="76">
        <v>757926.72000000009</v>
      </c>
      <c r="G256" s="94">
        <v>461865.67000000004</v>
      </c>
      <c r="H256" s="94">
        <v>2365562.69</v>
      </c>
      <c r="I256" s="95">
        <v>7934544.4800000004</v>
      </c>
      <c r="J256" s="94">
        <v>7192957.7100000009</v>
      </c>
      <c r="K256" s="87">
        <v>12586288.98</v>
      </c>
      <c r="L256" s="89">
        <v>15172231.18</v>
      </c>
      <c r="M256" s="89">
        <f>AD256</f>
        <v>4826534.42</v>
      </c>
      <c r="N256" s="133"/>
      <c r="O256" s="125"/>
      <c r="P256" s="122"/>
      <c r="Q256" s="90" t="s">
        <v>24</v>
      </c>
      <c r="R256" s="76">
        <v>442602.43</v>
      </c>
      <c r="S256" s="76">
        <v>1251217.3900000001</v>
      </c>
      <c r="T256" s="76">
        <v>2358693.2600000002</v>
      </c>
      <c r="U256" s="76">
        <v>774021.34</v>
      </c>
      <c r="V256" s="76"/>
      <c r="W256" s="76"/>
      <c r="X256" s="76"/>
      <c r="Y256" s="76"/>
      <c r="Z256" s="87"/>
      <c r="AA256" s="87"/>
      <c r="AB256" s="87"/>
      <c r="AC256" s="87"/>
      <c r="AD256" s="74">
        <f>SUM(R256:AC256 )</f>
        <v>4826534.42</v>
      </c>
    </row>
    <row r="257" spans="15:15" x14ac:dyDescent="0.3">
      <c r="O257" s="124"/>
    </row>
    <row r="258" spans="15:15" x14ac:dyDescent="0.3">
      <c r="O258" s="124"/>
    </row>
    <row r="259" spans="15:15" x14ac:dyDescent="0.3">
      <c r="O259" s="124"/>
    </row>
    <row r="260" spans="15:15" x14ac:dyDescent="0.3">
      <c r="O260" s="124"/>
    </row>
    <row r="261" spans="15:15" x14ac:dyDescent="0.3">
      <c r="O261" s="124"/>
    </row>
    <row r="262" spans="15:15" x14ac:dyDescent="0.3">
      <c r="O262" s="124"/>
    </row>
    <row r="263" spans="15:15" x14ac:dyDescent="0.3">
      <c r="O263" s="124"/>
    </row>
    <row r="264" spans="15:15" x14ac:dyDescent="0.3">
      <c r="O264" s="124"/>
    </row>
    <row r="265" spans="15:15" x14ac:dyDescent="0.3">
      <c r="O265" s="124"/>
    </row>
    <row r="266" spans="15:15" x14ac:dyDescent="0.3">
      <c r="O266" s="124"/>
    </row>
    <row r="267" spans="15:15" x14ac:dyDescent="0.3">
      <c r="O267" s="124"/>
    </row>
    <row r="268" spans="15:15" x14ac:dyDescent="0.3">
      <c r="O268" s="124"/>
    </row>
    <row r="269" spans="15:15" x14ac:dyDescent="0.3">
      <c r="O269" s="124"/>
    </row>
    <row r="270" spans="15:15" x14ac:dyDescent="0.3">
      <c r="O270" s="124"/>
    </row>
    <row r="271" spans="15:15" x14ac:dyDescent="0.3">
      <c r="O271" s="124"/>
    </row>
    <row r="272" spans="15:15" x14ac:dyDescent="0.3">
      <c r="O272" s="124"/>
    </row>
    <row r="273" spans="1:30" x14ac:dyDescent="0.3">
      <c r="O273" s="124"/>
    </row>
    <row r="274" spans="1:30" x14ac:dyDescent="0.3">
      <c r="B274" s="81">
        <v>2013</v>
      </c>
      <c r="C274" s="81">
        <v>2014</v>
      </c>
      <c r="D274" s="81">
        <v>2015</v>
      </c>
      <c r="E274" s="81">
        <v>2016</v>
      </c>
      <c r="F274" s="81">
        <v>2017</v>
      </c>
      <c r="G274" s="82">
        <v>2018</v>
      </c>
      <c r="H274" s="93">
        <v>2019</v>
      </c>
      <c r="I274" s="82">
        <v>2020</v>
      </c>
      <c r="J274" s="83">
        <v>2021</v>
      </c>
      <c r="K274" s="83">
        <v>2022</v>
      </c>
      <c r="L274" s="83">
        <v>2023</v>
      </c>
      <c r="M274" s="83">
        <v>2024</v>
      </c>
      <c r="N274" s="132"/>
      <c r="O274" s="124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5" t="s">
        <v>234</v>
      </c>
    </row>
    <row r="275" spans="1:30" ht="30.75" customHeight="1" x14ac:dyDescent="0.3">
      <c r="A275" s="90" t="s">
        <v>25</v>
      </c>
      <c r="B275" s="76">
        <v>66384085.149999999</v>
      </c>
      <c r="C275" s="76">
        <v>65209092.340000004</v>
      </c>
      <c r="D275" s="76">
        <v>57241386.020000003</v>
      </c>
      <c r="E275" s="76">
        <v>71486469.459999993</v>
      </c>
      <c r="F275" s="76">
        <v>98672313.180000007</v>
      </c>
      <c r="G275" s="94">
        <v>99604736.000000015</v>
      </c>
      <c r="H275" s="94">
        <v>116815672.22</v>
      </c>
      <c r="I275" s="95">
        <v>94612065.839999989</v>
      </c>
      <c r="J275" s="94">
        <v>91141632.600000009</v>
      </c>
      <c r="K275" s="87">
        <v>62862569.870000005</v>
      </c>
      <c r="L275" s="89">
        <v>58952136.200000003</v>
      </c>
      <c r="M275" s="89">
        <f>AD275</f>
        <v>15345414.59</v>
      </c>
      <c r="N275" s="133"/>
      <c r="O275" s="125"/>
      <c r="P275" s="122"/>
      <c r="Q275" s="90" t="s">
        <v>25</v>
      </c>
      <c r="R275" s="76">
        <v>5179678.78</v>
      </c>
      <c r="S275" s="76">
        <v>4942002.99</v>
      </c>
      <c r="T275" s="76">
        <v>4835479.92</v>
      </c>
      <c r="U275" s="76">
        <v>388252.9</v>
      </c>
      <c r="V275" s="76"/>
      <c r="W275" s="76"/>
      <c r="X275" s="76"/>
      <c r="Y275" s="76"/>
      <c r="Z275" s="87"/>
      <c r="AA275" s="87"/>
      <c r="AB275" s="87"/>
      <c r="AC275" s="87"/>
      <c r="AD275" s="74">
        <f>SUM(R275:AC275 )</f>
        <v>15345414.59</v>
      </c>
    </row>
    <row r="276" spans="1:30" x14ac:dyDescent="0.3">
      <c r="O276" s="124"/>
    </row>
    <row r="277" spans="1:30" x14ac:dyDescent="0.3">
      <c r="O277" s="124"/>
    </row>
    <row r="278" spans="1:30" x14ac:dyDescent="0.3">
      <c r="O278" s="124"/>
    </row>
    <row r="279" spans="1:30" x14ac:dyDescent="0.3">
      <c r="O279" s="124"/>
    </row>
    <row r="280" spans="1:30" x14ac:dyDescent="0.3">
      <c r="O280" s="124"/>
    </row>
    <row r="281" spans="1:30" x14ac:dyDescent="0.3">
      <c r="O281" s="124"/>
    </row>
    <row r="282" spans="1:30" x14ac:dyDescent="0.3">
      <c r="O282" s="124"/>
    </row>
    <row r="283" spans="1:30" x14ac:dyDescent="0.3">
      <c r="O283" s="124"/>
    </row>
    <row r="284" spans="1:30" x14ac:dyDescent="0.3">
      <c r="O284" s="124"/>
    </row>
    <row r="285" spans="1:30" x14ac:dyDescent="0.3">
      <c r="O285" s="124"/>
    </row>
    <row r="286" spans="1:30" x14ac:dyDescent="0.3">
      <c r="O286" s="124"/>
    </row>
    <row r="287" spans="1:30" x14ac:dyDescent="0.3">
      <c r="O287" s="124"/>
    </row>
    <row r="288" spans="1:30" x14ac:dyDescent="0.3">
      <c r="O288" s="124"/>
    </row>
    <row r="289" spans="1:30" x14ac:dyDescent="0.3">
      <c r="O289" s="124"/>
    </row>
    <row r="290" spans="1:30" x14ac:dyDescent="0.3">
      <c r="O290" s="124"/>
    </row>
    <row r="291" spans="1:30" x14ac:dyDescent="0.3">
      <c r="O291" s="124"/>
    </row>
    <row r="292" spans="1:30" x14ac:dyDescent="0.3">
      <c r="O292" s="124"/>
    </row>
    <row r="293" spans="1:30" x14ac:dyDescent="0.3">
      <c r="B293" s="81">
        <v>2013</v>
      </c>
      <c r="C293" s="81">
        <v>2014</v>
      </c>
      <c r="D293" s="81">
        <v>2015</v>
      </c>
      <c r="E293" s="81">
        <v>2016</v>
      </c>
      <c r="F293" s="81">
        <v>2017</v>
      </c>
      <c r="G293" s="82">
        <v>2018</v>
      </c>
      <c r="H293" s="93">
        <v>2019</v>
      </c>
      <c r="I293" s="82">
        <v>2020</v>
      </c>
      <c r="J293" s="83">
        <v>2021</v>
      </c>
      <c r="K293" s="83">
        <v>2022</v>
      </c>
      <c r="L293" s="83">
        <v>2023</v>
      </c>
      <c r="M293" s="83">
        <v>2024</v>
      </c>
      <c r="N293" s="132"/>
      <c r="O293" s="124"/>
      <c r="R293" s="83" t="s">
        <v>210</v>
      </c>
      <c r="S293" s="83" t="s">
        <v>211</v>
      </c>
      <c r="T293" s="83" t="s">
        <v>212</v>
      </c>
      <c r="U293" s="83" t="s">
        <v>213</v>
      </c>
      <c r="V293" s="83" t="s">
        <v>214</v>
      </c>
      <c r="W293" s="83" t="s">
        <v>215</v>
      </c>
      <c r="X293" s="83" t="s">
        <v>216</v>
      </c>
      <c r="Y293" s="83" t="s">
        <v>217</v>
      </c>
      <c r="Z293" s="83" t="s">
        <v>218</v>
      </c>
      <c r="AA293" s="83" t="s">
        <v>220</v>
      </c>
      <c r="AB293" s="83" t="s">
        <v>221</v>
      </c>
      <c r="AC293" s="83" t="s">
        <v>222</v>
      </c>
      <c r="AD293" s="85" t="s">
        <v>234</v>
      </c>
    </row>
    <row r="294" spans="1:30" ht="30.75" customHeight="1" x14ac:dyDescent="0.3">
      <c r="A294" s="90" t="s">
        <v>26</v>
      </c>
      <c r="B294" s="76">
        <v>2362787.44</v>
      </c>
      <c r="C294" s="76">
        <v>33219163.170000002</v>
      </c>
      <c r="D294" s="76">
        <v>41534727.170000002</v>
      </c>
      <c r="E294" s="76">
        <v>43351175.960000001</v>
      </c>
      <c r="F294" s="76">
        <v>39832612.210000001</v>
      </c>
      <c r="G294" s="94">
        <v>38212619.450000003</v>
      </c>
      <c r="H294" s="94">
        <v>42490848.270000003</v>
      </c>
      <c r="I294" s="95">
        <v>23658507.09</v>
      </c>
      <c r="J294" s="94">
        <v>27767996.059999999</v>
      </c>
      <c r="K294" s="87">
        <v>55791970.779999994</v>
      </c>
      <c r="L294" s="89">
        <v>79919136.26000002</v>
      </c>
      <c r="M294" s="89">
        <f>AD294</f>
        <v>32670898.259999998</v>
      </c>
      <c r="N294" s="133"/>
      <c r="O294" s="125"/>
      <c r="P294" s="122"/>
      <c r="Q294" s="90" t="s">
        <v>26</v>
      </c>
      <c r="R294" s="76">
        <v>6718966.5800000001</v>
      </c>
      <c r="S294" s="76">
        <v>11482133.720000001</v>
      </c>
      <c r="T294" s="76">
        <v>7102371.2199999997</v>
      </c>
      <c r="U294" s="76">
        <v>7367426.7400000002</v>
      </c>
      <c r="V294" s="76"/>
      <c r="W294" s="76"/>
      <c r="X294" s="76"/>
      <c r="Y294" s="76"/>
      <c r="Z294" s="87"/>
      <c r="AA294" s="87"/>
      <c r="AB294" s="87"/>
      <c r="AC294" s="87"/>
      <c r="AD294" s="74">
        <f>SUM( R294:AC294)</f>
        <v>32670898.259999998</v>
      </c>
    </row>
    <row r="295" spans="1:30" x14ac:dyDescent="0.3">
      <c r="O295" s="124"/>
    </row>
    <row r="296" spans="1:30" x14ac:dyDescent="0.3">
      <c r="O296" s="124"/>
    </row>
    <row r="297" spans="1:30" x14ac:dyDescent="0.3">
      <c r="O297" s="124"/>
    </row>
    <row r="298" spans="1:30" x14ac:dyDescent="0.3">
      <c r="O298" s="124"/>
    </row>
    <row r="299" spans="1:30" x14ac:dyDescent="0.3">
      <c r="O299" s="124"/>
    </row>
    <row r="300" spans="1:30" x14ac:dyDescent="0.3">
      <c r="O300" s="124"/>
    </row>
    <row r="301" spans="1:30" x14ac:dyDescent="0.3">
      <c r="O301" s="124"/>
    </row>
    <row r="302" spans="1:30" x14ac:dyDescent="0.3">
      <c r="O302" s="124"/>
    </row>
    <row r="303" spans="1:30" x14ac:dyDescent="0.3">
      <c r="O303" s="124"/>
    </row>
    <row r="304" spans="1:30" x14ac:dyDescent="0.3">
      <c r="O304" s="124"/>
    </row>
    <row r="305" spans="1:30" x14ac:dyDescent="0.3">
      <c r="O305" s="124"/>
    </row>
    <row r="306" spans="1:30" x14ac:dyDescent="0.3">
      <c r="O306" s="124"/>
    </row>
    <row r="307" spans="1:30" x14ac:dyDescent="0.3">
      <c r="O307" s="124"/>
    </row>
    <row r="308" spans="1:30" x14ac:dyDescent="0.3">
      <c r="O308" s="124"/>
    </row>
    <row r="309" spans="1:30" x14ac:dyDescent="0.3">
      <c r="O309" s="124"/>
    </row>
    <row r="310" spans="1:30" x14ac:dyDescent="0.3">
      <c r="O310" s="124"/>
    </row>
    <row r="311" spans="1:30" x14ac:dyDescent="0.3">
      <c r="O311" s="124"/>
    </row>
    <row r="312" spans="1:30" x14ac:dyDescent="0.3">
      <c r="O312" s="124"/>
    </row>
    <row r="313" spans="1:30" x14ac:dyDescent="0.3">
      <c r="O313" s="124"/>
    </row>
    <row r="314" spans="1:30" x14ac:dyDescent="0.3">
      <c r="O314" s="124"/>
    </row>
    <row r="315" spans="1:30" x14ac:dyDescent="0.3">
      <c r="B315" s="81">
        <v>2013</v>
      </c>
      <c r="C315" s="81">
        <v>2014</v>
      </c>
      <c r="D315" s="81">
        <v>2015</v>
      </c>
      <c r="E315" s="81">
        <v>2016</v>
      </c>
      <c r="F315" s="81">
        <v>2017</v>
      </c>
      <c r="G315" s="82">
        <v>2018</v>
      </c>
      <c r="H315" s="93">
        <v>2019</v>
      </c>
      <c r="I315" s="82">
        <v>2020</v>
      </c>
      <c r="J315" s="83">
        <v>2021</v>
      </c>
      <c r="K315" s="83">
        <v>2022</v>
      </c>
      <c r="L315" s="83">
        <v>2023</v>
      </c>
      <c r="M315" s="83">
        <v>2024</v>
      </c>
      <c r="N315" s="132"/>
      <c r="O315" s="124"/>
      <c r="R315" s="81" t="s">
        <v>210</v>
      </c>
      <c r="S315" s="81" t="s">
        <v>211</v>
      </c>
      <c r="T315" s="81" t="s">
        <v>212</v>
      </c>
      <c r="U315" s="81" t="s">
        <v>213</v>
      </c>
      <c r="V315" s="81" t="s">
        <v>214</v>
      </c>
      <c r="W315" s="81" t="s">
        <v>215</v>
      </c>
      <c r="X315" s="81" t="s">
        <v>216</v>
      </c>
      <c r="Y315" s="81" t="s">
        <v>217</v>
      </c>
      <c r="Z315" s="81" t="s">
        <v>218</v>
      </c>
      <c r="AA315" s="81" t="s">
        <v>220</v>
      </c>
      <c r="AB315" s="81" t="s">
        <v>221</v>
      </c>
      <c r="AC315" s="81" t="s">
        <v>222</v>
      </c>
      <c r="AD315" s="85" t="s">
        <v>234</v>
      </c>
    </row>
    <row r="316" spans="1:30" ht="30.75" x14ac:dyDescent="0.3">
      <c r="A316" s="90" t="s">
        <v>27</v>
      </c>
      <c r="B316" s="76">
        <v>22647100.170000002</v>
      </c>
      <c r="C316" s="76">
        <v>46401351.630000003</v>
      </c>
      <c r="D316" s="76">
        <v>51307864.909999996</v>
      </c>
      <c r="E316" s="76">
        <v>52599236.93</v>
      </c>
      <c r="F316" s="76">
        <v>66083105.510000005</v>
      </c>
      <c r="G316" s="94">
        <v>52627923.789999999</v>
      </c>
      <c r="H316" s="94">
        <v>34317041.490000002</v>
      </c>
      <c r="I316" s="95">
        <v>32816171.130000003</v>
      </c>
      <c r="J316" s="94">
        <v>63793384.219999999</v>
      </c>
      <c r="K316" s="87">
        <v>50658303.300000004</v>
      </c>
      <c r="L316" s="89">
        <v>43220944.68</v>
      </c>
      <c r="M316" s="89">
        <f>AD316</f>
        <v>12549052.039999999</v>
      </c>
      <c r="N316" s="133"/>
      <c r="O316" s="125"/>
      <c r="P316" s="122"/>
      <c r="Q316" s="90" t="s">
        <v>27</v>
      </c>
      <c r="R316" s="76">
        <v>5409230.6100000003</v>
      </c>
      <c r="S316" s="76">
        <v>1616009.34</v>
      </c>
      <c r="T316" s="76">
        <v>1966304.96</v>
      </c>
      <c r="U316" s="76">
        <v>3557507.13</v>
      </c>
      <c r="V316" s="76"/>
      <c r="W316" s="76"/>
      <c r="X316" s="76"/>
      <c r="Y316" s="76"/>
      <c r="Z316" s="87"/>
      <c r="AA316" s="87"/>
      <c r="AB316" s="87"/>
      <c r="AC316" s="87"/>
      <c r="AD316" s="74">
        <f>SUM( R316:AC316)</f>
        <v>12549052.039999999</v>
      </c>
    </row>
    <row r="317" spans="1:30" x14ac:dyDescent="0.3">
      <c r="O317" s="124"/>
    </row>
    <row r="318" spans="1:30" x14ac:dyDescent="0.3">
      <c r="O318" s="124"/>
    </row>
    <row r="319" spans="1:30" x14ac:dyDescent="0.3">
      <c r="O319" s="124"/>
    </row>
    <row r="320" spans="1:30" x14ac:dyDescent="0.3">
      <c r="O320" s="124"/>
    </row>
    <row r="321" spans="1:30" x14ac:dyDescent="0.3">
      <c r="O321" s="124"/>
    </row>
    <row r="322" spans="1:30" x14ac:dyDescent="0.3">
      <c r="O322" s="124"/>
    </row>
    <row r="323" spans="1:30" x14ac:dyDescent="0.3">
      <c r="O323" s="124"/>
    </row>
    <row r="324" spans="1:30" x14ac:dyDescent="0.3">
      <c r="O324" s="124"/>
    </row>
    <row r="325" spans="1:30" x14ac:dyDescent="0.3">
      <c r="O325" s="124"/>
    </row>
    <row r="326" spans="1:30" x14ac:dyDescent="0.3">
      <c r="O326" s="124"/>
    </row>
    <row r="327" spans="1:30" x14ac:dyDescent="0.3">
      <c r="O327" s="124"/>
    </row>
    <row r="328" spans="1:30" x14ac:dyDescent="0.3">
      <c r="O328" s="124"/>
    </row>
    <row r="329" spans="1:30" x14ac:dyDescent="0.3">
      <c r="O329" s="124"/>
    </row>
    <row r="330" spans="1:30" x14ac:dyDescent="0.3">
      <c r="O330" s="124"/>
    </row>
    <row r="331" spans="1:30" x14ac:dyDescent="0.3">
      <c r="O331" s="124"/>
    </row>
    <row r="332" spans="1:30" x14ac:dyDescent="0.3">
      <c r="O332" s="124"/>
    </row>
    <row r="333" spans="1:30" x14ac:dyDescent="0.3">
      <c r="O333" s="124"/>
    </row>
    <row r="334" spans="1:30" x14ac:dyDescent="0.3">
      <c r="B334" s="81">
        <v>2013</v>
      </c>
      <c r="C334" s="81">
        <v>2014</v>
      </c>
      <c r="D334" s="81">
        <v>2015</v>
      </c>
      <c r="E334" s="81">
        <v>2016</v>
      </c>
      <c r="F334" s="81">
        <v>2017</v>
      </c>
      <c r="G334" s="82">
        <v>2018</v>
      </c>
      <c r="H334" s="93">
        <v>2019</v>
      </c>
      <c r="I334" s="82">
        <v>2020</v>
      </c>
      <c r="J334" s="83">
        <v>2021</v>
      </c>
      <c r="K334" s="83">
        <v>2022</v>
      </c>
      <c r="L334" s="83">
        <v>2023</v>
      </c>
      <c r="M334" s="83">
        <v>2024</v>
      </c>
      <c r="N334" s="132"/>
      <c r="O334" s="124"/>
      <c r="R334" s="81" t="s">
        <v>210</v>
      </c>
      <c r="S334" s="81" t="s">
        <v>211</v>
      </c>
      <c r="T334" s="81" t="s">
        <v>212</v>
      </c>
      <c r="U334" s="81" t="s">
        <v>213</v>
      </c>
      <c r="V334" s="81" t="s">
        <v>214</v>
      </c>
      <c r="W334" s="81" t="s">
        <v>215</v>
      </c>
      <c r="X334" s="81" t="s">
        <v>216</v>
      </c>
      <c r="Y334" s="81" t="s">
        <v>217</v>
      </c>
      <c r="Z334" s="81" t="s">
        <v>218</v>
      </c>
      <c r="AA334" s="81" t="s">
        <v>220</v>
      </c>
      <c r="AB334" s="81" t="s">
        <v>221</v>
      </c>
      <c r="AC334" s="81" t="s">
        <v>222</v>
      </c>
      <c r="AD334" s="85" t="s">
        <v>234</v>
      </c>
    </row>
    <row r="335" spans="1:30" ht="30.75" customHeight="1" x14ac:dyDescent="0.3">
      <c r="A335" s="90" t="s">
        <v>28</v>
      </c>
      <c r="B335" s="76">
        <v>9945532.8800000008</v>
      </c>
      <c r="C335" s="76">
        <v>9913839.25</v>
      </c>
      <c r="D335" s="76">
        <v>7188184.0800000001</v>
      </c>
      <c r="E335" s="76">
        <v>8595074.8499999996</v>
      </c>
      <c r="F335" s="76">
        <v>9205769.9000000004</v>
      </c>
      <c r="G335" s="94">
        <v>9882024.7700000033</v>
      </c>
      <c r="H335" s="94">
        <v>11316212.16</v>
      </c>
      <c r="I335" s="95">
        <v>12295532.029999999</v>
      </c>
      <c r="J335" s="94">
        <v>10401796.41</v>
      </c>
      <c r="K335" s="87">
        <v>5760033.6399999997</v>
      </c>
      <c r="L335" s="89">
        <v>8494114.8000000007</v>
      </c>
      <c r="M335" s="89">
        <f>AD335</f>
        <v>6660211.1399999997</v>
      </c>
      <c r="N335" s="133"/>
      <c r="O335" s="125"/>
      <c r="P335" s="122"/>
      <c r="Q335" s="90" t="s">
        <v>28</v>
      </c>
      <c r="R335" s="76">
        <v>4336019.58</v>
      </c>
      <c r="S335" s="76">
        <v>1534761.79</v>
      </c>
      <c r="T335" s="76">
        <v>536741.89</v>
      </c>
      <c r="U335" s="76">
        <v>252687.88</v>
      </c>
      <c r="V335" s="76"/>
      <c r="W335" s="76"/>
      <c r="X335" s="76"/>
      <c r="Y335" s="76"/>
      <c r="Z335" s="87"/>
      <c r="AA335" s="87"/>
      <c r="AB335" s="87"/>
      <c r="AC335" s="87"/>
      <c r="AD335" s="74">
        <f>SUM( R335:AC335)</f>
        <v>6660211.1399999997</v>
      </c>
    </row>
    <row r="336" spans="1:30" x14ac:dyDescent="0.3">
      <c r="O336" s="124"/>
    </row>
    <row r="337" spans="2:30" x14ac:dyDescent="0.3">
      <c r="O337" s="124"/>
    </row>
    <row r="338" spans="2:30" x14ac:dyDescent="0.3">
      <c r="O338" s="124"/>
    </row>
    <row r="339" spans="2:30" x14ac:dyDescent="0.3">
      <c r="O339" s="124"/>
    </row>
    <row r="340" spans="2:30" x14ac:dyDescent="0.3">
      <c r="O340" s="124"/>
    </row>
    <row r="341" spans="2:30" x14ac:dyDescent="0.3">
      <c r="O341" s="124"/>
    </row>
    <row r="342" spans="2:30" x14ac:dyDescent="0.3">
      <c r="O342" s="124"/>
    </row>
    <row r="343" spans="2:30" x14ac:dyDescent="0.3">
      <c r="O343" s="124"/>
    </row>
    <row r="344" spans="2:30" x14ac:dyDescent="0.3">
      <c r="O344" s="124"/>
    </row>
    <row r="345" spans="2:30" x14ac:dyDescent="0.3">
      <c r="O345" s="124"/>
    </row>
    <row r="346" spans="2:30" x14ac:dyDescent="0.3">
      <c r="O346" s="124"/>
    </row>
    <row r="347" spans="2:30" x14ac:dyDescent="0.3">
      <c r="O347" s="124"/>
    </row>
    <row r="348" spans="2:30" x14ac:dyDescent="0.3">
      <c r="O348" s="124"/>
    </row>
    <row r="349" spans="2:30" x14ac:dyDescent="0.3">
      <c r="O349" s="124"/>
    </row>
    <row r="350" spans="2:30" x14ac:dyDescent="0.3">
      <c r="O350" s="124"/>
    </row>
    <row r="351" spans="2:30" x14ac:dyDescent="0.3">
      <c r="O351" s="124"/>
    </row>
    <row r="352" spans="2:30" x14ac:dyDescent="0.3">
      <c r="B352" s="81">
        <v>2013</v>
      </c>
      <c r="C352" s="81">
        <v>2014</v>
      </c>
      <c r="D352" s="81">
        <v>2015</v>
      </c>
      <c r="E352" s="81">
        <v>2016</v>
      </c>
      <c r="F352" s="81">
        <v>2017</v>
      </c>
      <c r="G352" s="82">
        <v>2018</v>
      </c>
      <c r="H352" s="93">
        <v>2019</v>
      </c>
      <c r="I352" s="82">
        <v>2020</v>
      </c>
      <c r="J352" s="83">
        <v>2021</v>
      </c>
      <c r="K352" s="83">
        <v>2022</v>
      </c>
      <c r="L352" s="83">
        <v>2023</v>
      </c>
      <c r="M352" s="83">
        <v>2024</v>
      </c>
      <c r="N352" s="132"/>
      <c r="O352" s="124"/>
      <c r="R352" s="81" t="s">
        <v>210</v>
      </c>
      <c r="S352" s="81" t="s">
        <v>211</v>
      </c>
      <c r="T352" s="81" t="s">
        <v>212</v>
      </c>
      <c r="U352" s="81" t="s">
        <v>213</v>
      </c>
      <c r="V352" s="83" t="s">
        <v>214</v>
      </c>
      <c r="W352" s="81" t="s">
        <v>215</v>
      </c>
      <c r="X352" s="81" t="s">
        <v>216</v>
      </c>
      <c r="Y352" s="81" t="s">
        <v>217</v>
      </c>
      <c r="Z352" s="81" t="s">
        <v>218</v>
      </c>
      <c r="AA352" s="81" t="s">
        <v>220</v>
      </c>
      <c r="AB352" s="81" t="s">
        <v>221</v>
      </c>
      <c r="AC352" s="81" t="s">
        <v>222</v>
      </c>
      <c r="AD352" s="85" t="s">
        <v>234</v>
      </c>
    </row>
    <row r="353" spans="1:30" ht="30.75" x14ac:dyDescent="0.3">
      <c r="A353" s="90" t="s">
        <v>29</v>
      </c>
      <c r="B353" s="76">
        <v>92953850.640000001</v>
      </c>
      <c r="C353" s="76">
        <v>113248939.92</v>
      </c>
      <c r="D353" s="76">
        <v>117035967.89</v>
      </c>
      <c r="E353" s="76">
        <v>117288462.02</v>
      </c>
      <c r="F353" s="76">
        <v>124357977.13999999</v>
      </c>
      <c r="G353" s="94">
        <v>138853332.05000001</v>
      </c>
      <c r="H353" s="94">
        <v>142079642.65000001</v>
      </c>
      <c r="I353" s="95">
        <v>103557880.78</v>
      </c>
      <c r="J353" s="94">
        <v>148951399.66000003</v>
      </c>
      <c r="K353" s="87">
        <v>200385564.34999999</v>
      </c>
      <c r="L353" s="89">
        <v>204069674.50999999</v>
      </c>
      <c r="M353" s="89">
        <f>AD353</f>
        <v>57827411.690000005</v>
      </c>
      <c r="N353" s="133"/>
      <c r="O353" s="125"/>
      <c r="P353" s="122"/>
      <c r="Q353" s="90" t="s">
        <v>29</v>
      </c>
      <c r="R353" s="76">
        <v>5731210.7700000005</v>
      </c>
      <c r="S353" s="76">
        <v>18415106.490000002</v>
      </c>
      <c r="T353" s="76">
        <v>15984173.890000001</v>
      </c>
      <c r="U353" s="76">
        <v>17696920.539999999</v>
      </c>
      <c r="V353" s="131"/>
      <c r="W353" s="76"/>
      <c r="X353" s="76"/>
      <c r="Y353" s="76"/>
      <c r="Z353" s="87"/>
      <c r="AA353" s="87"/>
      <c r="AB353" s="87"/>
      <c r="AC353" s="87"/>
      <c r="AD353" s="74">
        <f>SUM(R353:AC353)</f>
        <v>57827411.690000005</v>
      </c>
    </row>
    <row r="354" spans="1:30" x14ac:dyDescent="0.3">
      <c r="O354" s="124"/>
    </row>
    <row r="355" spans="1:30" x14ac:dyDescent="0.3">
      <c r="O355" s="124"/>
    </row>
    <row r="356" spans="1:30" x14ac:dyDescent="0.3">
      <c r="O356" s="124"/>
    </row>
    <row r="357" spans="1:30" x14ac:dyDescent="0.3">
      <c r="O357" s="124"/>
    </row>
    <row r="358" spans="1:30" x14ac:dyDescent="0.3">
      <c r="O358" s="124"/>
    </row>
    <row r="359" spans="1:30" x14ac:dyDescent="0.3">
      <c r="O359" s="124"/>
    </row>
    <row r="360" spans="1:30" x14ac:dyDescent="0.3">
      <c r="O360" s="124"/>
    </row>
    <row r="361" spans="1:30" x14ac:dyDescent="0.3">
      <c r="O361" s="124"/>
    </row>
    <row r="362" spans="1:30" x14ac:dyDescent="0.3">
      <c r="O362" s="124"/>
    </row>
    <row r="363" spans="1:30" x14ac:dyDescent="0.3">
      <c r="O363" s="124"/>
    </row>
    <row r="364" spans="1:30" x14ac:dyDescent="0.3">
      <c r="O364" s="124"/>
    </row>
    <row r="365" spans="1:30" x14ac:dyDescent="0.3">
      <c r="O365" s="124"/>
    </row>
    <row r="366" spans="1:30" x14ac:dyDescent="0.3">
      <c r="O366" s="124"/>
    </row>
    <row r="367" spans="1:30" x14ac:dyDescent="0.3">
      <c r="O367" s="124"/>
    </row>
    <row r="368" spans="1:30" x14ac:dyDescent="0.3">
      <c r="O368" s="124"/>
    </row>
    <row r="369" spans="1:30" x14ac:dyDescent="0.3">
      <c r="O369" s="124"/>
    </row>
    <row r="370" spans="1:30" x14ac:dyDescent="0.3">
      <c r="O370" s="124"/>
    </row>
    <row r="371" spans="1:30" x14ac:dyDescent="0.3">
      <c r="B371" s="81">
        <v>2013</v>
      </c>
      <c r="C371" s="81">
        <v>2014</v>
      </c>
      <c r="D371" s="81">
        <v>2015</v>
      </c>
      <c r="E371" s="81">
        <v>2016</v>
      </c>
      <c r="F371" s="81">
        <v>2017</v>
      </c>
      <c r="G371" s="82">
        <v>2018</v>
      </c>
      <c r="H371" s="93">
        <v>2019</v>
      </c>
      <c r="I371" s="82">
        <v>2020</v>
      </c>
      <c r="J371" s="83">
        <v>2021</v>
      </c>
      <c r="K371" s="83">
        <v>2022</v>
      </c>
      <c r="L371" s="83">
        <v>2023</v>
      </c>
      <c r="M371" s="83">
        <v>2024</v>
      </c>
      <c r="N371" s="132"/>
      <c r="O371" s="124"/>
      <c r="R371" s="83" t="s">
        <v>210</v>
      </c>
      <c r="S371" s="83" t="s">
        <v>211</v>
      </c>
      <c r="T371" s="83" t="s">
        <v>212</v>
      </c>
      <c r="U371" s="83" t="s">
        <v>213</v>
      </c>
      <c r="V371" s="83" t="s">
        <v>214</v>
      </c>
      <c r="W371" s="83" t="s">
        <v>215</v>
      </c>
      <c r="X371" s="83" t="s">
        <v>216</v>
      </c>
      <c r="Y371" s="83" t="s">
        <v>217</v>
      </c>
      <c r="Z371" s="83" t="s">
        <v>218</v>
      </c>
      <c r="AA371" s="83" t="s">
        <v>220</v>
      </c>
      <c r="AB371" s="83" t="s">
        <v>221</v>
      </c>
      <c r="AC371" s="83" t="s">
        <v>222</v>
      </c>
      <c r="AD371" s="85" t="s">
        <v>234</v>
      </c>
    </row>
    <row r="372" spans="1:30" ht="30.75" customHeight="1" x14ac:dyDescent="0.3">
      <c r="A372" s="90" t="s">
        <v>30</v>
      </c>
      <c r="B372" s="76">
        <v>13181003.039999999</v>
      </c>
      <c r="C372" s="76">
        <v>13242277.75</v>
      </c>
      <c r="D372" s="76">
        <v>11480326.689999999</v>
      </c>
      <c r="E372" s="76">
        <v>13202883.74</v>
      </c>
      <c r="F372" s="76">
        <v>21630615.450000003</v>
      </c>
      <c r="G372" s="94">
        <v>10678500.960000001</v>
      </c>
      <c r="H372" s="94">
        <v>11033952.529999999</v>
      </c>
      <c r="I372" s="95">
        <v>10414430.82</v>
      </c>
      <c r="J372" s="94">
        <v>12451407.359999998</v>
      </c>
      <c r="K372" s="87">
        <v>27097639.91</v>
      </c>
      <c r="L372" s="89">
        <v>25110700.809999999</v>
      </c>
      <c r="M372" s="89">
        <f>AD372</f>
        <v>4880671.37</v>
      </c>
      <c r="N372" s="133"/>
      <c r="O372" s="125"/>
      <c r="P372" s="122"/>
      <c r="Q372" s="90" t="s">
        <v>30</v>
      </c>
      <c r="R372" s="76"/>
      <c r="S372" s="76">
        <v>1711605.81</v>
      </c>
      <c r="T372" s="76">
        <v>1525903.48</v>
      </c>
      <c r="U372" s="76">
        <v>1643162.08</v>
      </c>
      <c r="V372" s="76"/>
      <c r="W372" s="76"/>
      <c r="X372" s="76"/>
      <c r="Y372" s="76"/>
      <c r="Z372" s="87"/>
      <c r="AA372" s="87"/>
      <c r="AB372" s="87"/>
      <c r="AC372" s="87"/>
      <c r="AD372" s="74">
        <f>SUM(R372:AC373 )</f>
        <v>4880671.37</v>
      </c>
    </row>
    <row r="373" spans="1:30" x14ac:dyDescent="0.3">
      <c r="B373" s="101"/>
      <c r="C373" s="101"/>
      <c r="D373" s="101"/>
      <c r="E373" s="101"/>
      <c r="F373" s="101"/>
      <c r="G373" s="101"/>
      <c r="H373" s="101"/>
      <c r="I373" s="102"/>
      <c r="J373" s="101"/>
      <c r="K373" s="101"/>
      <c r="O373" s="124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spans="1:30" x14ac:dyDescent="0.3">
      <c r="B374" s="101"/>
      <c r="C374" s="101"/>
      <c r="D374" s="101"/>
      <c r="E374" s="101"/>
      <c r="F374" s="101"/>
      <c r="G374" s="101"/>
      <c r="H374" s="101"/>
      <c r="I374" s="102"/>
      <c r="J374" s="101"/>
      <c r="K374" s="101"/>
      <c r="O374" s="124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spans="1:30" x14ac:dyDescent="0.3">
      <c r="B375" s="101"/>
      <c r="C375" s="101"/>
      <c r="D375" s="101"/>
      <c r="E375" s="101"/>
      <c r="F375" s="101"/>
      <c r="G375" s="101"/>
      <c r="H375" s="101"/>
      <c r="I375" s="102"/>
      <c r="J375" s="101"/>
      <c r="K375" s="101"/>
      <c r="O375" s="124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spans="1:30" x14ac:dyDescent="0.3">
      <c r="B376" s="101"/>
      <c r="C376" s="101"/>
      <c r="D376" s="101"/>
      <c r="E376" s="101"/>
      <c r="F376" s="101"/>
      <c r="G376" s="101"/>
      <c r="H376" s="101"/>
      <c r="I376" s="102"/>
      <c r="J376" s="101"/>
      <c r="K376" s="101"/>
      <c r="O376" s="124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spans="1:30" x14ac:dyDescent="0.3">
      <c r="B377" s="101"/>
      <c r="C377" s="101"/>
      <c r="D377" s="101"/>
      <c r="E377" s="101"/>
      <c r="F377" s="101"/>
      <c r="G377" s="101"/>
      <c r="H377" s="101"/>
      <c r="I377" s="102"/>
      <c r="J377" s="101"/>
      <c r="K377" s="101"/>
      <c r="O377" s="124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spans="1:30" x14ac:dyDescent="0.3">
      <c r="B378" s="101"/>
      <c r="C378" s="101"/>
      <c r="D378" s="101"/>
      <c r="E378" s="101"/>
      <c r="F378" s="101"/>
      <c r="G378" s="101"/>
      <c r="H378" s="101"/>
      <c r="I378" s="102"/>
      <c r="J378" s="101"/>
      <c r="K378" s="101"/>
      <c r="O378" s="124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spans="1:30" x14ac:dyDescent="0.3">
      <c r="B379" s="101"/>
      <c r="C379" s="101"/>
      <c r="D379" s="101"/>
      <c r="E379" s="101"/>
      <c r="F379" s="101"/>
      <c r="G379" s="101"/>
      <c r="H379" s="101"/>
      <c r="I379" s="102"/>
      <c r="J379" s="101"/>
      <c r="K379" s="101"/>
      <c r="O379" s="124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spans="1:30" x14ac:dyDescent="0.3">
      <c r="B380" s="101"/>
      <c r="C380" s="101"/>
      <c r="D380" s="101"/>
      <c r="E380" s="101"/>
      <c r="F380" s="101"/>
      <c r="G380" s="101"/>
      <c r="H380" s="101"/>
      <c r="I380" s="102"/>
      <c r="J380" s="101"/>
      <c r="K380" s="101"/>
      <c r="O380" s="124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spans="1:30" x14ac:dyDescent="0.3">
      <c r="B381" s="101"/>
      <c r="C381" s="101"/>
      <c r="D381" s="101"/>
      <c r="E381" s="101"/>
      <c r="F381" s="101"/>
      <c r="G381" s="101"/>
      <c r="H381" s="101"/>
      <c r="I381" s="102"/>
      <c r="J381" s="101"/>
      <c r="K381" s="101"/>
      <c r="O381" s="124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spans="1:30" x14ac:dyDescent="0.3">
      <c r="B382" s="101"/>
      <c r="C382" s="101"/>
      <c r="D382" s="101"/>
      <c r="E382" s="101"/>
      <c r="F382" s="101"/>
      <c r="G382" s="101"/>
      <c r="H382" s="101"/>
      <c r="I382" s="102"/>
      <c r="J382" s="101"/>
      <c r="K382" s="101"/>
      <c r="O382" s="124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spans="1:30" x14ac:dyDescent="0.3">
      <c r="B383" s="101"/>
      <c r="C383" s="101"/>
      <c r="D383" s="101"/>
      <c r="E383" s="101"/>
      <c r="F383" s="101"/>
      <c r="G383" s="101"/>
      <c r="H383" s="101"/>
      <c r="I383" s="102"/>
      <c r="J383" s="101"/>
      <c r="K383" s="101"/>
      <c r="O383" s="124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spans="1:30" x14ac:dyDescent="0.3">
      <c r="B384" s="101"/>
      <c r="C384" s="101"/>
      <c r="D384" s="101"/>
      <c r="E384" s="101"/>
      <c r="F384" s="101"/>
      <c r="G384" s="101"/>
      <c r="H384" s="101"/>
      <c r="I384" s="102"/>
      <c r="J384" s="101"/>
      <c r="K384" s="101"/>
      <c r="O384" s="124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spans="1:30" x14ac:dyDescent="0.3">
      <c r="B385" s="101"/>
      <c r="C385" s="101"/>
      <c r="D385" s="101"/>
      <c r="E385" s="101"/>
      <c r="F385" s="101"/>
      <c r="G385" s="101"/>
      <c r="H385" s="101"/>
      <c r="I385" s="102"/>
      <c r="J385" s="101"/>
      <c r="K385" s="101"/>
      <c r="O385" s="124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spans="1:30" x14ac:dyDescent="0.3">
      <c r="B386" s="101"/>
      <c r="C386" s="101"/>
      <c r="D386" s="101"/>
      <c r="E386" s="101"/>
      <c r="F386" s="101"/>
      <c r="G386" s="101"/>
      <c r="H386" s="101"/>
      <c r="I386" s="102"/>
      <c r="J386" s="101"/>
      <c r="K386" s="101"/>
      <c r="O386" s="124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spans="1:30" x14ac:dyDescent="0.3">
      <c r="B387" s="101"/>
      <c r="C387" s="101"/>
      <c r="D387" s="101"/>
      <c r="E387" s="101"/>
      <c r="F387" s="101"/>
      <c r="G387" s="101"/>
      <c r="H387" s="101"/>
      <c r="I387" s="102"/>
      <c r="J387" s="101"/>
      <c r="K387" s="101"/>
      <c r="O387" s="124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spans="1:30" x14ac:dyDescent="0.3">
      <c r="B388" s="101"/>
      <c r="C388" s="101"/>
      <c r="D388" s="101"/>
      <c r="E388" s="101"/>
      <c r="F388" s="101"/>
      <c r="G388" s="101"/>
      <c r="H388" s="101"/>
      <c r="I388" s="102"/>
      <c r="J388" s="101"/>
      <c r="K388" s="101"/>
      <c r="O388" s="124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spans="1:30" x14ac:dyDescent="0.3">
      <c r="B389" s="101"/>
      <c r="C389" s="101"/>
      <c r="D389" s="101"/>
      <c r="E389" s="101"/>
      <c r="F389" s="101"/>
      <c r="G389" s="101"/>
      <c r="H389" s="101"/>
      <c r="I389" s="102"/>
      <c r="J389" s="101"/>
      <c r="K389" s="101"/>
      <c r="O389" s="124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spans="1:30" x14ac:dyDescent="0.3">
      <c r="B390" s="101"/>
      <c r="C390" s="101"/>
      <c r="D390" s="101"/>
      <c r="E390" s="101"/>
      <c r="F390" s="101"/>
      <c r="G390" s="101"/>
      <c r="H390" s="101"/>
      <c r="I390" s="102"/>
      <c r="J390" s="101"/>
      <c r="K390" s="101"/>
      <c r="O390" s="124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spans="1:30" x14ac:dyDescent="0.3">
      <c r="B391" s="101"/>
      <c r="C391" s="101"/>
      <c r="D391" s="101"/>
      <c r="E391" s="101"/>
      <c r="F391" s="101"/>
      <c r="G391" s="101"/>
      <c r="H391" s="101"/>
      <c r="I391" s="102"/>
      <c r="J391" s="101"/>
      <c r="K391" s="101"/>
      <c r="O391" s="124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spans="1:30" x14ac:dyDescent="0.3">
      <c r="B392" s="81">
        <v>2013</v>
      </c>
      <c r="C392" s="81">
        <v>2014</v>
      </c>
      <c r="D392" s="81">
        <v>2015</v>
      </c>
      <c r="E392" s="81">
        <v>2016</v>
      </c>
      <c r="F392" s="81">
        <v>2017</v>
      </c>
      <c r="G392" s="82">
        <v>2018</v>
      </c>
      <c r="H392" s="93">
        <v>2019</v>
      </c>
      <c r="I392" s="82">
        <v>2020</v>
      </c>
      <c r="J392" s="83">
        <v>2021</v>
      </c>
      <c r="K392" s="83">
        <v>2022</v>
      </c>
      <c r="L392" s="83">
        <v>2023</v>
      </c>
      <c r="M392" s="83">
        <v>2024</v>
      </c>
      <c r="N392" s="132"/>
      <c r="O392" s="124"/>
      <c r="R392" s="81" t="s">
        <v>210</v>
      </c>
      <c r="S392" s="81" t="s">
        <v>211</v>
      </c>
      <c r="T392" s="81" t="s">
        <v>212</v>
      </c>
      <c r="U392" s="81" t="s">
        <v>213</v>
      </c>
      <c r="V392" s="81" t="s">
        <v>214</v>
      </c>
      <c r="W392" s="81" t="s">
        <v>215</v>
      </c>
      <c r="X392" s="81" t="s">
        <v>216</v>
      </c>
      <c r="Y392" s="81" t="s">
        <v>217</v>
      </c>
      <c r="Z392" s="81" t="s">
        <v>218</v>
      </c>
      <c r="AA392" s="81" t="s">
        <v>220</v>
      </c>
      <c r="AB392" s="81" t="s">
        <v>221</v>
      </c>
      <c r="AC392" s="81" t="s">
        <v>222</v>
      </c>
      <c r="AD392" s="85" t="s">
        <v>234</v>
      </c>
    </row>
    <row r="393" spans="1:30" ht="30.75" customHeight="1" x14ac:dyDescent="0.3">
      <c r="A393" s="90" t="s">
        <v>31</v>
      </c>
      <c r="B393" s="76">
        <v>3202770.35</v>
      </c>
      <c r="C393" s="76">
        <v>4399356.29</v>
      </c>
      <c r="D393" s="76">
        <v>3966054.21</v>
      </c>
      <c r="E393" s="76">
        <v>3450807.28</v>
      </c>
      <c r="F393" s="76">
        <v>2259154.2399999998</v>
      </c>
      <c r="G393" s="94">
        <v>2947781.6500000004</v>
      </c>
      <c r="H393" s="94">
        <v>2049526.51</v>
      </c>
      <c r="I393" s="95">
        <v>1288607.33</v>
      </c>
      <c r="J393" s="94">
        <v>986507.82000000007</v>
      </c>
      <c r="K393" s="87">
        <v>1255878.8400000001</v>
      </c>
      <c r="L393" s="89">
        <v>1359520.2900000003</v>
      </c>
      <c r="M393" s="89">
        <f>AD393</f>
        <v>152112.15</v>
      </c>
      <c r="N393" s="133"/>
      <c r="O393" s="125"/>
      <c r="P393" s="122"/>
      <c r="Q393" s="90" t="s">
        <v>31</v>
      </c>
      <c r="R393" s="76">
        <v>10217</v>
      </c>
      <c r="S393" s="76">
        <v>58733.14</v>
      </c>
      <c r="T393" s="76">
        <v>12890</v>
      </c>
      <c r="U393" s="76">
        <v>70272.009999999995</v>
      </c>
      <c r="V393" s="76"/>
      <c r="W393" s="76"/>
      <c r="X393" s="76"/>
      <c r="Y393" s="76"/>
      <c r="Z393" s="87"/>
      <c r="AA393" s="87"/>
      <c r="AB393" s="87"/>
      <c r="AC393" s="87"/>
      <c r="AD393" s="74">
        <f>SUM(R393:AC393 )</f>
        <v>152112.15</v>
      </c>
    </row>
    <row r="394" spans="1:30" x14ac:dyDescent="0.3">
      <c r="O394" s="124"/>
    </row>
    <row r="395" spans="1:30" x14ac:dyDescent="0.3">
      <c r="O395" s="124"/>
    </row>
    <row r="396" spans="1:30" x14ac:dyDescent="0.3">
      <c r="O396" s="124"/>
    </row>
    <row r="397" spans="1:30" x14ac:dyDescent="0.3">
      <c r="O397" s="124"/>
    </row>
    <row r="398" spans="1:30" x14ac:dyDescent="0.3">
      <c r="O398" s="124"/>
    </row>
    <row r="399" spans="1:30" x14ac:dyDescent="0.3">
      <c r="O399" s="124"/>
    </row>
    <row r="400" spans="1:30" x14ac:dyDescent="0.3">
      <c r="O400" s="124"/>
    </row>
    <row r="401" spans="1:30" x14ac:dyDescent="0.3">
      <c r="O401" s="124"/>
    </row>
    <row r="402" spans="1:30" x14ac:dyDescent="0.3">
      <c r="O402" s="124"/>
    </row>
    <row r="403" spans="1:30" x14ac:dyDescent="0.3">
      <c r="O403" s="124"/>
    </row>
    <row r="404" spans="1:30" x14ac:dyDescent="0.3">
      <c r="O404" s="124"/>
    </row>
    <row r="405" spans="1:30" x14ac:dyDescent="0.3">
      <c r="O405" s="124"/>
    </row>
    <row r="406" spans="1:30" x14ac:dyDescent="0.3">
      <c r="O406" s="124"/>
    </row>
    <row r="407" spans="1:30" x14ac:dyDescent="0.3">
      <c r="O407" s="124"/>
    </row>
    <row r="408" spans="1:30" x14ac:dyDescent="0.3">
      <c r="O408" s="124"/>
    </row>
    <row r="409" spans="1:30" x14ac:dyDescent="0.3">
      <c r="O409" s="124"/>
    </row>
    <row r="410" spans="1:30" x14ac:dyDescent="0.3">
      <c r="O410" s="124"/>
    </row>
    <row r="411" spans="1:30" x14ac:dyDescent="0.3">
      <c r="O411" s="124"/>
    </row>
    <row r="412" spans="1:30" x14ac:dyDescent="0.3">
      <c r="B412" s="81">
        <v>2013</v>
      </c>
      <c r="C412" s="81">
        <v>2014</v>
      </c>
      <c r="D412" s="81">
        <v>2015</v>
      </c>
      <c r="E412" s="81">
        <v>2016</v>
      </c>
      <c r="F412" s="81">
        <v>2017</v>
      </c>
      <c r="G412" s="82">
        <v>2018</v>
      </c>
      <c r="H412" s="93">
        <v>2019</v>
      </c>
      <c r="I412" s="82">
        <v>2020</v>
      </c>
      <c r="J412" s="83">
        <v>2021</v>
      </c>
      <c r="K412" s="83">
        <v>2022</v>
      </c>
      <c r="L412" s="83">
        <v>2023</v>
      </c>
      <c r="M412" s="83">
        <v>2024</v>
      </c>
      <c r="N412" s="132"/>
      <c r="O412" s="124"/>
      <c r="R412" s="81" t="s">
        <v>210</v>
      </c>
      <c r="S412" s="81" t="s">
        <v>211</v>
      </c>
      <c r="T412" s="81" t="s">
        <v>212</v>
      </c>
      <c r="U412" s="81" t="s">
        <v>213</v>
      </c>
      <c r="V412" s="81" t="s">
        <v>214</v>
      </c>
      <c r="W412" s="81" t="s">
        <v>215</v>
      </c>
      <c r="X412" s="81" t="s">
        <v>216</v>
      </c>
      <c r="Y412" s="81" t="s">
        <v>217</v>
      </c>
      <c r="Z412" s="81" t="s">
        <v>218</v>
      </c>
      <c r="AA412" s="81" t="s">
        <v>220</v>
      </c>
      <c r="AB412" s="81" t="s">
        <v>221</v>
      </c>
      <c r="AC412" s="81" t="s">
        <v>222</v>
      </c>
      <c r="AD412" s="85" t="s">
        <v>234</v>
      </c>
    </row>
    <row r="413" spans="1:30" ht="30.75" customHeight="1" x14ac:dyDescent="0.3">
      <c r="A413" s="90" t="s">
        <v>32</v>
      </c>
      <c r="B413" s="76">
        <v>8300257.9199999999</v>
      </c>
      <c r="C413" s="76">
        <v>11243974.539999999</v>
      </c>
      <c r="D413" s="76">
        <v>10280282.199999999</v>
      </c>
      <c r="E413" s="76">
        <v>12025323.16</v>
      </c>
      <c r="F413" s="76">
        <v>10031322.550000001</v>
      </c>
      <c r="G413" s="94">
        <v>11541072.49</v>
      </c>
      <c r="H413" s="94">
        <v>9330115.5600000005</v>
      </c>
      <c r="I413" s="95">
        <v>3154711.63</v>
      </c>
      <c r="J413" s="94">
        <v>4514546.2300000004</v>
      </c>
      <c r="K413" s="87">
        <v>18576357.050000001</v>
      </c>
      <c r="L413" s="89">
        <v>21323751.690000001</v>
      </c>
      <c r="M413" s="89">
        <f>AD413</f>
        <v>8008691.04</v>
      </c>
      <c r="N413" s="133"/>
      <c r="O413" s="125"/>
      <c r="P413" s="122"/>
      <c r="Q413" s="90" t="s">
        <v>32</v>
      </c>
      <c r="R413" s="76">
        <v>3635724.63</v>
      </c>
      <c r="S413" s="76">
        <v>1202757.25</v>
      </c>
      <c r="T413" s="76">
        <v>1312075.79</v>
      </c>
      <c r="U413" s="76">
        <v>1858133.37</v>
      </c>
      <c r="V413" s="76"/>
      <c r="W413" s="76"/>
      <c r="X413" s="76"/>
      <c r="Y413" s="76"/>
      <c r="Z413" s="87"/>
      <c r="AA413" s="87"/>
      <c r="AB413" s="87"/>
      <c r="AC413" s="87"/>
      <c r="AD413" s="74">
        <f>SUM(R413:AC414 )</f>
        <v>8008691.04</v>
      </c>
    </row>
    <row r="414" spans="1:30" x14ac:dyDescent="0.3">
      <c r="O414" s="124"/>
    </row>
    <row r="415" spans="1:30" x14ac:dyDescent="0.3">
      <c r="O415" s="124"/>
    </row>
    <row r="416" spans="1:30" x14ac:dyDescent="0.3">
      <c r="O416" s="124"/>
    </row>
    <row r="417" spans="1:30" x14ac:dyDescent="0.3">
      <c r="O417" s="124"/>
    </row>
    <row r="418" spans="1:30" x14ac:dyDescent="0.3">
      <c r="O418" s="124"/>
    </row>
    <row r="419" spans="1:30" x14ac:dyDescent="0.3">
      <c r="O419" s="124"/>
    </row>
    <row r="420" spans="1:30" x14ac:dyDescent="0.3">
      <c r="O420" s="124"/>
    </row>
    <row r="421" spans="1:30" x14ac:dyDescent="0.3">
      <c r="O421" s="124"/>
    </row>
    <row r="422" spans="1:30" x14ac:dyDescent="0.3">
      <c r="O422" s="124"/>
    </row>
    <row r="423" spans="1:30" x14ac:dyDescent="0.3">
      <c r="O423" s="124"/>
    </row>
    <row r="424" spans="1:30" x14ac:dyDescent="0.3">
      <c r="O424" s="124"/>
    </row>
    <row r="425" spans="1:30" x14ac:dyDescent="0.3">
      <c r="O425" s="124"/>
    </row>
    <row r="426" spans="1:30" x14ac:dyDescent="0.3">
      <c r="O426" s="124"/>
    </row>
    <row r="427" spans="1:30" x14ac:dyDescent="0.3">
      <c r="O427" s="124"/>
    </row>
    <row r="428" spans="1:30" x14ac:dyDescent="0.3">
      <c r="O428" s="124"/>
    </row>
    <row r="429" spans="1:30" x14ac:dyDescent="0.3">
      <c r="O429" s="124"/>
    </row>
    <row r="430" spans="1:30" x14ac:dyDescent="0.3">
      <c r="O430" s="124"/>
    </row>
    <row r="431" spans="1:30" x14ac:dyDescent="0.3">
      <c r="B431" s="81">
        <v>2013</v>
      </c>
      <c r="C431" s="81">
        <v>2014</v>
      </c>
      <c r="D431" s="81">
        <v>2015</v>
      </c>
      <c r="E431" s="81">
        <v>2016</v>
      </c>
      <c r="F431" s="81">
        <v>2017</v>
      </c>
      <c r="G431" s="82">
        <v>2018</v>
      </c>
      <c r="H431" s="93">
        <v>2019</v>
      </c>
      <c r="I431" s="82">
        <v>2020</v>
      </c>
      <c r="J431" s="83">
        <v>2021</v>
      </c>
      <c r="K431" s="83">
        <v>2022</v>
      </c>
      <c r="L431" s="83">
        <v>2023</v>
      </c>
      <c r="M431" s="83">
        <v>2024</v>
      </c>
      <c r="N431" s="132"/>
      <c r="O431" s="124"/>
      <c r="R431" s="81" t="s">
        <v>210</v>
      </c>
      <c r="S431" s="81" t="s">
        <v>211</v>
      </c>
      <c r="T431" s="81" t="s">
        <v>212</v>
      </c>
      <c r="U431" s="81" t="s">
        <v>213</v>
      </c>
      <c r="V431" s="81" t="s">
        <v>214</v>
      </c>
      <c r="W431" s="81" t="s">
        <v>215</v>
      </c>
      <c r="X431" s="81" t="s">
        <v>216</v>
      </c>
      <c r="Y431" s="81" t="s">
        <v>217</v>
      </c>
      <c r="Z431" s="81" t="s">
        <v>218</v>
      </c>
      <c r="AA431" s="81" t="s">
        <v>220</v>
      </c>
      <c r="AB431" s="81" t="s">
        <v>221</v>
      </c>
      <c r="AC431" s="81" t="s">
        <v>222</v>
      </c>
      <c r="AD431" s="85" t="s">
        <v>234</v>
      </c>
    </row>
    <row r="432" spans="1:30" ht="30.75" customHeight="1" x14ac:dyDescent="0.3">
      <c r="A432" s="90" t="s">
        <v>33</v>
      </c>
      <c r="B432" s="76">
        <v>3904829.01</v>
      </c>
      <c r="C432" s="76">
        <v>4967869.4000000004</v>
      </c>
      <c r="D432" s="76">
        <v>7419100.2800000003</v>
      </c>
      <c r="E432" s="76">
        <v>3799914.44</v>
      </c>
      <c r="F432" s="76">
        <v>7810878.5299999993</v>
      </c>
      <c r="G432" s="94">
        <v>11168457</v>
      </c>
      <c r="H432" s="94">
        <v>14542529.02</v>
      </c>
      <c r="I432" s="95">
        <v>8659443.129999999</v>
      </c>
      <c r="J432" s="94">
        <v>8422044</v>
      </c>
      <c r="K432" s="87">
        <v>9026506</v>
      </c>
      <c r="L432" s="89">
        <v>10248665.33</v>
      </c>
      <c r="M432" s="89">
        <f>AD432</f>
        <v>2775308</v>
      </c>
      <c r="N432" s="133"/>
      <c r="O432" s="125"/>
      <c r="P432" s="122"/>
      <c r="Q432" s="90" t="s">
        <v>33</v>
      </c>
      <c r="R432" s="76">
        <v>804279</v>
      </c>
      <c r="S432" s="76">
        <v>724700</v>
      </c>
      <c r="T432" s="76">
        <v>1246329</v>
      </c>
      <c r="U432" s="76"/>
      <c r="V432" s="76"/>
      <c r="W432" s="76"/>
      <c r="X432" s="76"/>
      <c r="Y432" s="76"/>
      <c r="Z432" s="87"/>
      <c r="AA432" s="87"/>
      <c r="AB432" s="87"/>
      <c r="AC432" s="87"/>
      <c r="AD432" s="74">
        <f>SUM(R432:AC433 )</f>
        <v>2775308</v>
      </c>
    </row>
    <row r="433" spans="15:15" x14ac:dyDescent="0.3">
      <c r="O433" s="124"/>
    </row>
    <row r="434" spans="15:15" x14ac:dyDescent="0.3">
      <c r="O434" s="124"/>
    </row>
    <row r="435" spans="15:15" x14ac:dyDescent="0.3">
      <c r="O435" s="124"/>
    </row>
    <row r="436" spans="15:15" x14ac:dyDescent="0.3">
      <c r="O436" s="124"/>
    </row>
    <row r="437" spans="15:15" x14ac:dyDescent="0.3">
      <c r="O437" s="124"/>
    </row>
    <row r="438" spans="15:15" x14ac:dyDescent="0.3">
      <c r="O438" s="124"/>
    </row>
    <row r="439" spans="15:15" x14ac:dyDescent="0.3">
      <c r="O439" s="124"/>
    </row>
    <row r="440" spans="15:15" x14ac:dyDescent="0.3">
      <c r="O440" s="124"/>
    </row>
    <row r="441" spans="15:15" x14ac:dyDescent="0.3">
      <c r="O441" s="124"/>
    </row>
    <row r="442" spans="15:15" x14ac:dyDescent="0.3">
      <c r="O442" s="124"/>
    </row>
    <row r="443" spans="15:15" x14ac:dyDescent="0.3">
      <c r="O443" s="124"/>
    </row>
    <row r="444" spans="15:15" x14ac:dyDescent="0.3">
      <c r="O444" s="124"/>
    </row>
    <row r="445" spans="15:15" x14ac:dyDescent="0.3">
      <c r="O445" s="124"/>
    </row>
    <row r="446" spans="15:15" x14ac:dyDescent="0.3">
      <c r="O446" s="124"/>
    </row>
    <row r="447" spans="15:15" x14ac:dyDescent="0.3">
      <c r="O447" s="124"/>
    </row>
    <row r="448" spans="15:15" x14ac:dyDescent="0.3">
      <c r="O448" s="124"/>
    </row>
    <row r="449" spans="1:30" x14ac:dyDescent="0.3">
      <c r="O449" s="124"/>
    </row>
    <row r="450" spans="1:30" x14ac:dyDescent="0.3">
      <c r="B450" s="81">
        <v>2013</v>
      </c>
      <c r="C450" s="81">
        <v>2014</v>
      </c>
      <c r="D450" s="81">
        <v>2015</v>
      </c>
      <c r="E450" s="81">
        <v>2016</v>
      </c>
      <c r="F450" s="81">
        <v>2017</v>
      </c>
      <c r="G450" s="82">
        <v>2018</v>
      </c>
      <c r="H450" s="93">
        <v>2019</v>
      </c>
      <c r="I450" s="82">
        <v>2020</v>
      </c>
      <c r="J450" s="83">
        <v>2021</v>
      </c>
      <c r="K450" s="83">
        <v>2022</v>
      </c>
      <c r="L450" s="83">
        <v>2023</v>
      </c>
      <c r="M450" s="83">
        <v>2024</v>
      </c>
      <c r="N450" s="132"/>
      <c r="O450" s="124"/>
      <c r="R450" s="81" t="s">
        <v>210</v>
      </c>
      <c r="S450" s="81" t="s">
        <v>211</v>
      </c>
      <c r="T450" s="81" t="s">
        <v>212</v>
      </c>
      <c r="U450" s="81" t="s">
        <v>213</v>
      </c>
      <c r="V450" s="81" t="s">
        <v>214</v>
      </c>
      <c r="W450" s="81" t="s">
        <v>215</v>
      </c>
      <c r="X450" s="81" t="s">
        <v>216</v>
      </c>
      <c r="Y450" s="81" t="s">
        <v>217</v>
      </c>
      <c r="Z450" s="81" t="s">
        <v>218</v>
      </c>
      <c r="AA450" s="81" t="s">
        <v>220</v>
      </c>
      <c r="AB450" s="81" t="s">
        <v>221</v>
      </c>
      <c r="AC450" s="81" t="s">
        <v>222</v>
      </c>
      <c r="AD450" s="85" t="s">
        <v>234</v>
      </c>
    </row>
    <row r="451" spans="1:30" ht="30.75" customHeight="1" x14ac:dyDescent="0.3">
      <c r="A451" s="90" t="s">
        <v>34</v>
      </c>
      <c r="B451" s="76">
        <v>1320186</v>
      </c>
      <c r="C451" s="76">
        <v>1358301</v>
      </c>
      <c r="D451" s="76">
        <v>1405209</v>
      </c>
      <c r="E451" s="76">
        <v>1614076.24</v>
      </c>
      <c r="F451" s="76">
        <v>1650752</v>
      </c>
      <c r="G451" s="94">
        <v>1593881</v>
      </c>
      <c r="H451" s="94">
        <v>1211820</v>
      </c>
      <c r="I451" s="95">
        <v>881260.8</v>
      </c>
      <c r="J451" s="94">
        <v>0</v>
      </c>
      <c r="K451" s="87">
        <v>0</v>
      </c>
      <c r="L451" s="89">
        <v>182387612.11999997</v>
      </c>
      <c r="M451" s="89">
        <f>AD451</f>
        <v>64979483.760000005</v>
      </c>
      <c r="N451" s="133"/>
      <c r="O451" s="125"/>
      <c r="P451" s="122"/>
      <c r="Q451" s="90" t="s">
        <v>34</v>
      </c>
      <c r="R451" s="76">
        <v>13959284.560000001</v>
      </c>
      <c r="S451" s="76">
        <v>21290510.5</v>
      </c>
      <c r="T451" s="76">
        <v>12318857.1</v>
      </c>
      <c r="U451" s="76">
        <v>17410831.600000001</v>
      </c>
      <c r="V451" s="76"/>
      <c r="W451" s="76"/>
      <c r="X451" s="76"/>
      <c r="Y451" s="76"/>
      <c r="Z451" s="87"/>
      <c r="AA451" s="87"/>
      <c r="AB451" s="87"/>
      <c r="AC451" s="87"/>
      <c r="AD451" s="74">
        <f>SUM(R451:AC451)</f>
        <v>64979483.760000005</v>
      </c>
    </row>
    <row r="452" spans="1:30" x14ac:dyDescent="0.3">
      <c r="O452" s="124"/>
      <c r="AC452" t="s">
        <v>232</v>
      </c>
    </row>
    <row r="453" spans="1:30" x14ac:dyDescent="0.3">
      <c r="O453" s="124"/>
    </row>
    <row r="454" spans="1:30" x14ac:dyDescent="0.3">
      <c r="O454" s="124"/>
    </row>
    <row r="455" spans="1:30" x14ac:dyDescent="0.3">
      <c r="O455" s="124"/>
    </row>
    <row r="456" spans="1:30" x14ac:dyDescent="0.3">
      <c r="O456" s="124"/>
    </row>
    <row r="457" spans="1:30" x14ac:dyDescent="0.3">
      <c r="O457" s="124"/>
    </row>
    <row r="458" spans="1:30" x14ac:dyDescent="0.3">
      <c r="O458" s="124"/>
    </row>
    <row r="459" spans="1:30" x14ac:dyDescent="0.3">
      <c r="O459" s="124"/>
    </row>
    <row r="460" spans="1:30" x14ac:dyDescent="0.3">
      <c r="O460" s="124"/>
    </row>
    <row r="461" spans="1:30" x14ac:dyDescent="0.3">
      <c r="O461" s="124"/>
    </row>
    <row r="462" spans="1:30" x14ac:dyDescent="0.3">
      <c r="O462" s="124"/>
    </row>
    <row r="463" spans="1:30" x14ac:dyDescent="0.3">
      <c r="O463" s="124"/>
    </row>
    <row r="464" spans="1:30" x14ac:dyDescent="0.3">
      <c r="O464" s="124"/>
    </row>
    <row r="465" spans="1:30" x14ac:dyDescent="0.3">
      <c r="O465" s="124"/>
    </row>
    <row r="466" spans="1:30" x14ac:dyDescent="0.3">
      <c r="O466" s="124"/>
    </row>
    <row r="467" spans="1:30" x14ac:dyDescent="0.3">
      <c r="O467" s="124"/>
    </row>
    <row r="468" spans="1:30" x14ac:dyDescent="0.3">
      <c r="O468" s="124"/>
    </row>
    <row r="469" spans="1:30" x14ac:dyDescent="0.3">
      <c r="B469" s="81">
        <v>2013</v>
      </c>
      <c r="C469" s="81">
        <v>2014</v>
      </c>
      <c r="D469" s="81">
        <v>2015</v>
      </c>
      <c r="E469" s="81">
        <v>2016</v>
      </c>
      <c r="F469" s="81">
        <v>2017</v>
      </c>
      <c r="G469" s="82">
        <v>2018</v>
      </c>
      <c r="H469" s="93">
        <v>2019</v>
      </c>
      <c r="I469" s="82">
        <v>2020</v>
      </c>
      <c r="J469" s="83">
        <v>2021</v>
      </c>
      <c r="K469" s="83">
        <v>2022</v>
      </c>
      <c r="L469" s="83">
        <v>2023</v>
      </c>
      <c r="M469" s="83">
        <v>2024</v>
      </c>
      <c r="N469" s="132"/>
      <c r="O469" s="124"/>
      <c r="R469" s="81" t="s">
        <v>210</v>
      </c>
      <c r="S469" s="81" t="s">
        <v>211</v>
      </c>
      <c r="T469" s="81" t="s">
        <v>212</v>
      </c>
      <c r="U469" s="81" t="s">
        <v>213</v>
      </c>
      <c r="V469" s="81" t="s">
        <v>214</v>
      </c>
      <c r="W469" s="81" t="s">
        <v>215</v>
      </c>
      <c r="X469" s="81" t="s">
        <v>216</v>
      </c>
      <c r="Y469" s="81" t="s">
        <v>217</v>
      </c>
      <c r="Z469" s="81" t="s">
        <v>218</v>
      </c>
      <c r="AA469" s="81" t="s">
        <v>220</v>
      </c>
      <c r="AB469" s="81" t="s">
        <v>221</v>
      </c>
      <c r="AC469" s="81" t="s">
        <v>222</v>
      </c>
      <c r="AD469" s="85" t="s">
        <v>234</v>
      </c>
    </row>
    <row r="470" spans="1:30" ht="30.75" customHeight="1" x14ac:dyDescent="0.3">
      <c r="A470" s="90" t="s">
        <v>35</v>
      </c>
      <c r="B470" s="76">
        <v>54993669.700000003</v>
      </c>
      <c r="C470" s="76">
        <v>60239244.920000002</v>
      </c>
      <c r="D470" s="76">
        <v>59010283.200000003</v>
      </c>
      <c r="E470" s="76">
        <v>61270295.390000001</v>
      </c>
      <c r="F470" s="76">
        <v>76493878.430000007</v>
      </c>
      <c r="G470" s="94">
        <v>84136218.289999992</v>
      </c>
      <c r="H470" s="94">
        <v>167270551.07000002</v>
      </c>
      <c r="I470" s="95">
        <v>205078341.77999997</v>
      </c>
      <c r="J470" s="94">
        <v>159011183.81999999</v>
      </c>
      <c r="K470" s="87">
        <v>167390672.60000002</v>
      </c>
      <c r="L470" s="89">
        <v>3068915.9999999981</v>
      </c>
      <c r="M470" s="89">
        <f>AD470</f>
        <v>0</v>
      </c>
      <c r="N470" s="133"/>
      <c r="O470" s="125"/>
      <c r="P470" s="122"/>
      <c r="Q470" s="90" t="s">
        <v>35</v>
      </c>
      <c r="R470" s="76"/>
      <c r="S470" s="76"/>
      <c r="T470" s="76"/>
      <c r="U470" s="76"/>
      <c r="V470" s="76"/>
      <c r="W470" s="76"/>
      <c r="X470" s="76"/>
      <c r="Y470" s="76"/>
      <c r="Z470" s="87"/>
      <c r="AA470" s="87"/>
      <c r="AB470" s="87"/>
      <c r="AC470" s="87"/>
      <c r="AD470" s="74">
        <f>SUM(R470:AC470 )</f>
        <v>0</v>
      </c>
    </row>
    <row r="471" spans="1:30" x14ac:dyDescent="0.3">
      <c r="O471" s="124"/>
    </row>
    <row r="472" spans="1:30" x14ac:dyDescent="0.3">
      <c r="O472" s="124"/>
    </row>
    <row r="473" spans="1:30" x14ac:dyDescent="0.3">
      <c r="O473" s="124"/>
    </row>
    <row r="474" spans="1:30" x14ac:dyDescent="0.3">
      <c r="O474" s="124"/>
    </row>
    <row r="475" spans="1:30" x14ac:dyDescent="0.3">
      <c r="O475" s="124"/>
    </row>
    <row r="476" spans="1:30" x14ac:dyDescent="0.3">
      <c r="O476" s="124"/>
    </row>
    <row r="477" spans="1:30" x14ac:dyDescent="0.3">
      <c r="O477" s="124"/>
    </row>
    <row r="478" spans="1:30" x14ac:dyDescent="0.3">
      <c r="O478" s="124"/>
    </row>
    <row r="479" spans="1:30" x14ac:dyDescent="0.3">
      <c r="O479" s="124"/>
    </row>
    <row r="480" spans="1:30" x14ac:dyDescent="0.3">
      <c r="O480" s="124"/>
    </row>
    <row r="481" spans="1:30" x14ac:dyDescent="0.3">
      <c r="O481" s="124"/>
    </row>
    <row r="482" spans="1:30" x14ac:dyDescent="0.3">
      <c r="O482" s="124"/>
    </row>
    <row r="483" spans="1:30" x14ac:dyDescent="0.3">
      <c r="O483" s="124"/>
    </row>
    <row r="484" spans="1:30" x14ac:dyDescent="0.3">
      <c r="O484" s="124"/>
    </row>
    <row r="485" spans="1:30" x14ac:dyDescent="0.3">
      <c r="O485" s="124"/>
    </row>
    <row r="486" spans="1:30" x14ac:dyDescent="0.3">
      <c r="O486" s="124"/>
    </row>
    <row r="487" spans="1:30" x14ac:dyDescent="0.3">
      <c r="O487" s="124"/>
    </row>
    <row r="488" spans="1:30" x14ac:dyDescent="0.3">
      <c r="B488" s="81">
        <v>2013</v>
      </c>
      <c r="C488" s="81">
        <v>2014</v>
      </c>
      <c r="D488" s="81">
        <v>2015</v>
      </c>
      <c r="E488" s="81">
        <v>2016</v>
      </c>
      <c r="F488" s="81">
        <v>2017</v>
      </c>
      <c r="G488" s="82">
        <v>2018</v>
      </c>
      <c r="H488" s="93">
        <v>2019</v>
      </c>
      <c r="I488" s="82">
        <v>2020</v>
      </c>
      <c r="J488" s="83">
        <v>2021</v>
      </c>
      <c r="K488" s="83">
        <v>2022</v>
      </c>
      <c r="L488" s="83">
        <v>2023</v>
      </c>
      <c r="M488" s="83">
        <v>2024</v>
      </c>
      <c r="N488" s="132"/>
      <c r="O488" s="124"/>
      <c r="R488" s="81" t="s">
        <v>210</v>
      </c>
      <c r="S488" s="81" t="s">
        <v>211</v>
      </c>
      <c r="T488" s="81" t="s">
        <v>212</v>
      </c>
      <c r="U488" s="81" t="s">
        <v>213</v>
      </c>
      <c r="V488" s="81" t="s">
        <v>214</v>
      </c>
      <c r="W488" s="81" t="s">
        <v>215</v>
      </c>
      <c r="X488" s="81" t="s">
        <v>216</v>
      </c>
      <c r="Y488" s="81" t="s">
        <v>217</v>
      </c>
      <c r="Z488" s="81" t="s">
        <v>218</v>
      </c>
      <c r="AA488" s="81" t="s">
        <v>220</v>
      </c>
      <c r="AB488" s="81" t="s">
        <v>221</v>
      </c>
      <c r="AC488" s="81" t="s">
        <v>222</v>
      </c>
      <c r="AD488" s="85" t="s">
        <v>234</v>
      </c>
    </row>
    <row r="489" spans="1:30" ht="30.75" customHeight="1" x14ac:dyDescent="0.3">
      <c r="A489" s="90" t="s">
        <v>36</v>
      </c>
      <c r="B489" s="76">
        <v>4662951.29</v>
      </c>
      <c r="C489" s="76">
        <v>11412629.039999999</v>
      </c>
      <c r="D489" s="76">
        <v>8890042.4199999999</v>
      </c>
      <c r="E489" s="76">
        <v>14766254.75</v>
      </c>
      <c r="F489" s="76">
        <v>1279903.5100000002</v>
      </c>
      <c r="G489" s="94">
        <v>1196910.6000000001</v>
      </c>
      <c r="H489" s="94">
        <v>2072189.57</v>
      </c>
      <c r="I489" s="95">
        <v>1906098.2</v>
      </c>
      <c r="J489" s="94">
        <v>5487015.6399999997</v>
      </c>
      <c r="K489" s="87">
        <v>6128613.6540000001</v>
      </c>
      <c r="L489" s="89">
        <v>12095752.09</v>
      </c>
      <c r="M489" s="89">
        <f>AD489</f>
        <v>290554.46000000002</v>
      </c>
      <c r="N489" s="133"/>
      <c r="O489" s="125"/>
      <c r="P489" s="122"/>
      <c r="Q489" s="90" t="s">
        <v>36</v>
      </c>
      <c r="R489" s="76">
        <v>60035.360000000001</v>
      </c>
      <c r="S489" s="76">
        <v>230519.1</v>
      </c>
      <c r="T489" s="76"/>
      <c r="U489" s="76"/>
      <c r="V489" s="76"/>
      <c r="W489" s="76"/>
      <c r="X489" s="76"/>
      <c r="Y489" s="76"/>
      <c r="Z489" s="87"/>
      <c r="AA489" s="87"/>
      <c r="AB489" s="87"/>
      <c r="AC489" s="87"/>
      <c r="AD489" s="74">
        <f>SUM(R489:AC490 )</f>
        <v>290554.46000000002</v>
      </c>
    </row>
    <row r="490" spans="1:30" x14ac:dyDescent="0.3">
      <c r="O490" s="124"/>
    </row>
    <row r="491" spans="1:30" x14ac:dyDescent="0.3">
      <c r="O491" s="124"/>
    </row>
    <row r="492" spans="1:30" x14ac:dyDescent="0.3">
      <c r="O492" s="124"/>
    </row>
    <row r="493" spans="1:30" x14ac:dyDescent="0.3">
      <c r="O493" s="124"/>
    </row>
    <row r="494" spans="1:30" x14ac:dyDescent="0.3">
      <c r="O494" s="124"/>
    </row>
    <row r="495" spans="1:30" x14ac:dyDescent="0.3">
      <c r="O495" s="124"/>
    </row>
    <row r="496" spans="1:30" x14ac:dyDescent="0.3">
      <c r="O496" s="124"/>
    </row>
    <row r="497" spans="1:30" x14ac:dyDescent="0.3">
      <c r="O497" s="124"/>
    </row>
    <row r="498" spans="1:30" x14ac:dyDescent="0.3">
      <c r="O498" s="124"/>
    </row>
    <row r="499" spans="1:30" x14ac:dyDescent="0.3">
      <c r="O499" s="124"/>
    </row>
    <row r="500" spans="1:30" x14ac:dyDescent="0.3">
      <c r="O500" s="124"/>
    </row>
    <row r="501" spans="1:30" x14ac:dyDescent="0.3">
      <c r="O501" s="124"/>
    </row>
    <row r="502" spans="1:30" x14ac:dyDescent="0.3">
      <c r="O502" s="124"/>
    </row>
    <row r="503" spans="1:30" x14ac:dyDescent="0.3">
      <c r="O503" s="124"/>
    </row>
    <row r="504" spans="1:30" x14ac:dyDescent="0.3">
      <c r="O504" s="124"/>
    </row>
    <row r="505" spans="1:30" x14ac:dyDescent="0.3">
      <c r="O505" s="124"/>
    </row>
    <row r="506" spans="1:30" x14ac:dyDescent="0.3">
      <c r="O506" s="124"/>
    </row>
    <row r="507" spans="1:30" x14ac:dyDescent="0.3">
      <c r="O507" s="124"/>
    </row>
    <row r="508" spans="1:30" x14ac:dyDescent="0.3">
      <c r="B508" s="81">
        <v>2013</v>
      </c>
      <c r="C508" s="81">
        <v>2014</v>
      </c>
      <c r="D508" s="81">
        <v>2015</v>
      </c>
      <c r="E508" s="81">
        <v>2016</v>
      </c>
      <c r="F508" s="81">
        <v>2017</v>
      </c>
      <c r="G508" s="82">
        <v>2018</v>
      </c>
      <c r="H508" s="93">
        <v>2019</v>
      </c>
      <c r="I508" s="82">
        <v>2020</v>
      </c>
      <c r="J508" s="83">
        <v>2021</v>
      </c>
      <c r="K508" s="83">
        <v>2022</v>
      </c>
      <c r="L508" s="83">
        <v>2023</v>
      </c>
      <c r="M508" s="83">
        <v>2024</v>
      </c>
      <c r="N508" s="132"/>
      <c r="O508" s="124"/>
      <c r="R508" s="81" t="s">
        <v>210</v>
      </c>
      <c r="S508" s="81" t="s">
        <v>211</v>
      </c>
      <c r="T508" s="81" t="s">
        <v>212</v>
      </c>
      <c r="U508" s="81" t="s">
        <v>213</v>
      </c>
      <c r="V508" s="81" t="s">
        <v>214</v>
      </c>
      <c r="W508" s="81" t="s">
        <v>215</v>
      </c>
      <c r="X508" s="81" t="s">
        <v>216</v>
      </c>
      <c r="Y508" s="81" t="s">
        <v>217</v>
      </c>
      <c r="Z508" s="81" t="s">
        <v>218</v>
      </c>
      <c r="AA508" s="81" t="s">
        <v>220</v>
      </c>
      <c r="AB508" s="81" t="s">
        <v>221</v>
      </c>
      <c r="AC508" s="81" t="s">
        <v>222</v>
      </c>
      <c r="AD508" s="85" t="s">
        <v>234</v>
      </c>
    </row>
    <row r="509" spans="1:30" ht="30.75" customHeight="1" x14ac:dyDescent="0.3">
      <c r="A509" s="90" t="s">
        <v>37</v>
      </c>
      <c r="B509" s="76">
        <v>59231529.020000003</v>
      </c>
      <c r="C509" s="76">
        <v>50632382.649999999</v>
      </c>
      <c r="D509" s="76">
        <v>64188531.600000001</v>
      </c>
      <c r="E509" s="76">
        <v>75232076.790000007</v>
      </c>
      <c r="F509" s="76">
        <v>85155285.420000002</v>
      </c>
      <c r="G509" s="94">
        <v>80330240.350000009</v>
      </c>
      <c r="H509" s="94">
        <v>71633255.510000005</v>
      </c>
      <c r="I509" s="95">
        <v>58828429.969999999</v>
      </c>
      <c r="J509" s="94">
        <v>37944637.859999999</v>
      </c>
      <c r="K509" s="87">
        <v>40738997.269999996</v>
      </c>
      <c r="L509" s="89">
        <v>43142819.070000008</v>
      </c>
      <c r="M509" s="89">
        <f>AD509</f>
        <v>13171951.4</v>
      </c>
      <c r="N509" s="133"/>
      <c r="O509" s="125"/>
      <c r="P509" s="122"/>
      <c r="Q509" s="90" t="s">
        <v>37</v>
      </c>
      <c r="R509" s="76">
        <v>3233270.2</v>
      </c>
      <c r="S509" s="76">
        <v>6069402.79</v>
      </c>
      <c r="T509" s="76">
        <v>2118605.5</v>
      </c>
      <c r="U509" s="76">
        <v>1750672.9100000001</v>
      </c>
      <c r="V509" s="76"/>
      <c r="W509" s="76"/>
      <c r="X509" s="76"/>
      <c r="Y509" s="76"/>
      <c r="Z509" s="87"/>
      <c r="AA509" s="87"/>
      <c r="AB509" s="87"/>
      <c r="AC509" s="87"/>
      <c r="AD509" s="74">
        <f>SUM( R509:AC509)</f>
        <v>13171951.4</v>
      </c>
    </row>
    <row r="510" spans="1:30" x14ac:dyDescent="0.3">
      <c r="O510" s="124"/>
    </row>
    <row r="511" spans="1:30" x14ac:dyDescent="0.3">
      <c r="O511" s="124"/>
    </row>
    <row r="512" spans="1:30" x14ac:dyDescent="0.3">
      <c r="O512" s="124"/>
    </row>
    <row r="513" spans="2:30" x14ac:dyDescent="0.3">
      <c r="O513" s="124"/>
    </row>
    <row r="514" spans="2:30" x14ac:dyDescent="0.3">
      <c r="O514" s="124"/>
    </row>
    <row r="515" spans="2:30" x14ac:dyDescent="0.3">
      <c r="O515" s="124"/>
    </row>
    <row r="516" spans="2:30" x14ac:dyDescent="0.3">
      <c r="O516" s="124"/>
    </row>
    <row r="517" spans="2:30" x14ac:dyDescent="0.3">
      <c r="O517" s="124"/>
    </row>
    <row r="518" spans="2:30" x14ac:dyDescent="0.3">
      <c r="O518" s="124"/>
    </row>
    <row r="519" spans="2:30" x14ac:dyDescent="0.3">
      <c r="O519" s="124"/>
    </row>
    <row r="520" spans="2:30" x14ac:dyDescent="0.3">
      <c r="O520" s="124"/>
    </row>
    <row r="521" spans="2:30" x14ac:dyDescent="0.3">
      <c r="O521" s="124"/>
    </row>
    <row r="522" spans="2:30" x14ac:dyDescent="0.3">
      <c r="O522" s="124"/>
    </row>
    <row r="523" spans="2:30" x14ac:dyDescent="0.3">
      <c r="O523" s="124"/>
    </row>
    <row r="524" spans="2:30" x14ac:dyDescent="0.3">
      <c r="O524" s="124"/>
    </row>
    <row r="525" spans="2:30" x14ac:dyDescent="0.3">
      <c r="O525" s="124"/>
    </row>
    <row r="526" spans="2:30" x14ac:dyDescent="0.3">
      <c r="O526" s="124"/>
    </row>
    <row r="527" spans="2:30" x14ac:dyDescent="0.3">
      <c r="O527" s="124"/>
    </row>
    <row r="528" spans="2:30" x14ac:dyDescent="0.3">
      <c r="B528" s="81">
        <v>2013</v>
      </c>
      <c r="C528" s="81">
        <v>2014</v>
      </c>
      <c r="D528" s="81">
        <v>2015</v>
      </c>
      <c r="E528" s="81">
        <v>2016</v>
      </c>
      <c r="F528" s="81">
        <v>2017</v>
      </c>
      <c r="G528" s="82">
        <v>2018</v>
      </c>
      <c r="H528" s="93">
        <v>2019</v>
      </c>
      <c r="I528" s="82">
        <v>2020</v>
      </c>
      <c r="J528" s="83">
        <v>2021</v>
      </c>
      <c r="K528" s="83">
        <v>2022</v>
      </c>
      <c r="L528" s="83">
        <v>2023</v>
      </c>
      <c r="M528" s="83">
        <v>2024</v>
      </c>
      <c r="N528" s="132"/>
      <c r="O528" s="124"/>
      <c r="R528" s="81" t="s">
        <v>210</v>
      </c>
      <c r="S528" s="81" t="s">
        <v>211</v>
      </c>
      <c r="T528" s="81" t="s">
        <v>212</v>
      </c>
      <c r="U528" s="81" t="s">
        <v>213</v>
      </c>
      <c r="V528" s="81" t="s">
        <v>214</v>
      </c>
      <c r="W528" s="81" t="s">
        <v>215</v>
      </c>
      <c r="X528" s="81" t="s">
        <v>216</v>
      </c>
      <c r="Y528" s="81" t="s">
        <v>217</v>
      </c>
      <c r="Z528" s="81" t="s">
        <v>218</v>
      </c>
      <c r="AA528" s="81" t="s">
        <v>220</v>
      </c>
      <c r="AB528" s="81" t="s">
        <v>221</v>
      </c>
      <c r="AC528" s="81" t="s">
        <v>222</v>
      </c>
      <c r="AD528" s="85" t="s">
        <v>234</v>
      </c>
    </row>
    <row r="529" spans="1:30" ht="30.75" customHeight="1" x14ac:dyDescent="0.3">
      <c r="A529" s="90" t="s">
        <v>38</v>
      </c>
      <c r="B529" s="76">
        <v>18387591.23</v>
      </c>
      <c r="C529" s="76">
        <v>17021647.280000001</v>
      </c>
      <c r="D529" s="76">
        <v>17637921.239999998</v>
      </c>
      <c r="E529" s="76">
        <v>17620676.100000001</v>
      </c>
      <c r="F529" s="76">
        <v>18462313.48</v>
      </c>
      <c r="G529" s="94">
        <v>21025026</v>
      </c>
      <c r="H529" s="94">
        <v>23504030.18</v>
      </c>
      <c r="I529" s="95">
        <v>17821216.219999999</v>
      </c>
      <c r="J529" s="94">
        <v>17757070.200000003</v>
      </c>
      <c r="K529" s="87">
        <v>14183762</v>
      </c>
      <c r="L529" s="89">
        <v>13558999.200000001</v>
      </c>
      <c r="M529" s="89">
        <f>AD529</f>
        <v>3539058.6</v>
      </c>
      <c r="N529" s="133"/>
      <c r="O529" s="125"/>
      <c r="P529" s="122"/>
      <c r="Q529" s="90" t="s">
        <v>38</v>
      </c>
      <c r="R529" s="76">
        <v>114052.8</v>
      </c>
      <c r="S529" s="76">
        <v>1162875.8</v>
      </c>
      <c r="T529" s="76">
        <v>347500</v>
      </c>
      <c r="U529" s="76">
        <v>1914630</v>
      </c>
      <c r="V529" s="76"/>
      <c r="W529" s="76"/>
      <c r="X529" s="76"/>
      <c r="Y529" s="76"/>
      <c r="Z529" s="87"/>
      <c r="AA529" s="87"/>
      <c r="AB529" s="87"/>
      <c r="AC529" s="87"/>
      <c r="AD529" s="74">
        <f>SUM(R529:AC530 )</f>
        <v>3539058.6</v>
      </c>
    </row>
    <row r="530" spans="1:30" x14ac:dyDescent="0.3">
      <c r="O530" s="124"/>
    </row>
    <row r="531" spans="1:30" x14ac:dyDescent="0.3">
      <c r="O531" s="124"/>
    </row>
    <row r="532" spans="1:30" x14ac:dyDescent="0.3">
      <c r="O532" s="124"/>
    </row>
    <row r="533" spans="1:30" x14ac:dyDescent="0.3">
      <c r="O533" s="124"/>
    </row>
    <row r="534" spans="1:30" x14ac:dyDescent="0.3">
      <c r="O534" s="124"/>
    </row>
    <row r="535" spans="1:30" x14ac:dyDescent="0.3">
      <c r="O535" s="124"/>
    </row>
    <row r="536" spans="1:30" x14ac:dyDescent="0.3">
      <c r="O536" s="124"/>
    </row>
    <row r="537" spans="1:30" x14ac:dyDescent="0.3">
      <c r="O537" s="124"/>
    </row>
    <row r="538" spans="1:30" x14ac:dyDescent="0.3">
      <c r="O538" s="124"/>
    </row>
    <row r="539" spans="1:30" x14ac:dyDescent="0.3">
      <c r="O539" s="124"/>
    </row>
    <row r="540" spans="1:30" x14ac:dyDescent="0.3">
      <c r="O540" s="124"/>
    </row>
    <row r="541" spans="1:30" x14ac:dyDescent="0.3">
      <c r="O541" s="124"/>
    </row>
    <row r="542" spans="1:30" x14ac:dyDescent="0.3">
      <c r="O542" s="124"/>
    </row>
    <row r="543" spans="1:30" x14ac:dyDescent="0.3">
      <c r="O543" s="124"/>
    </row>
    <row r="544" spans="1:30" x14ac:dyDescent="0.3">
      <c r="O544" s="124"/>
    </row>
    <row r="545" spans="1:30" x14ac:dyDescent="0.3">
      <c r="O545" s="124"/>
    </row>
    <row r="546" spans="1:30" x14ac:dyDescent="0.3">
      <c r="O546" s="124"/>
    </row>
    <row r="547" spans="1:30" x14ac:dyDescent="0.3">
      <c r="B547" s="81">
        <v>2013</v>
      </c>
      <c r="C547" s="81">
        <v>2014</v>
      </c>
      <c r="D547" s="81">
        <v>2015</v>
      </c>
      <c r="E547" s="81">
        <v>2016</v>
      </c>
      <c r="F547" s="81">
        <v>2017</v>
      </c>
      <c r="G547" s="82">
        <v>2018</v>
      </c>
      <c r="H547" s="93">
        <v>2019</v>
      </c>
      <c r="I547" s="82">
        <v>2020</v>
      </c>
      <c r="J547" s="83">
        <v>2021</v>
      </c>
      <c r="K547" s="83">
        <v>2022</v>
      </c>
      <c r="L547" s="83">
        <v>2023</v>
      </c>
      <c r="M547" s="83">
        <v>2024</v>
      </c>
      <c r="N547" s="132"/>
      <c r="O547" s="124"/>
      <c r="R547" s="81" t="s">
        <v>210</v>
      </c>
      <c r="S547" s="81" t="s">
        <v>211</v>
      </c>
      <c r="T547" s="81" t="s">
        <v>212</v>
      </c>
      <c r="U547" s="81" t="s">
        <v>213</v>
      </c>
      <c r="V547" s="81" t="s">
        <v>214</v>
      </c>
      <c r="W547" s="81" t="s">
        <v>215</v>
      </c>
      <c r="X547" s="81" t="s">
        <v>216</v>
      </c>
      <c r="Y547" s="81" t="s">
        <v>217</v>
      </c>
      <c r="Z547" s="81" t="s">
        <v>218</v>
      </c>
      <c r="AA547" s="81" t="s">
        <v>220</v>
      </c>
      <c r="AB547" s="81" t="s">
        <v>221</v>
      </c>
      <c r="AC547" s="81" t="s">
        <v>222</v>
      </c>
      <c r="AD547" s="85" t="s">
        <v>234</v>
      </c>
    </row>
    <row r="548" spans="1:30" ht="30.75" customHeight="1" x14ac:dyDescent="0.3">
      <c r="A548" s="90" t="s">
        <v>39</v>
      </c>
      <c r="B548" s="76">
        <v>7354415.0899999999</v>
      </c>
      <c r="C548" s="76">
        <v>7768246.7999999998</v>
      </c>
      <c r="D548" s="76">
        <v>5834884.3499999996</v>
      </c>
      <c r="E548" s="76">
        <v>5574341.9199999999</v>
      </c>
      <c r="F548" s="76">
        <v>8187460.1799999997</v>
      </c>
      <c r="G548" s="94">
        <v>3933400.69</v>
      </c>
      <c r="H548" s="94">
        <v>6888287.5500000007</v>
      </c>
      <c r="I548" s="95">
        <v>20950032.950000003</v>
      </c>
      <c r="J548" s="94">
        <v>37588640.460000008</v>
      </c>
      <c r="K548" s="87">
        <v>49297140.060000002</v>
      </c>
      <c r="L548" s="89">
        <v>58512230.479999997</v>
      </c>
      <c r="M548" s="89">
        <f>AD548</f>
        <v>22019283.75</v>
      </c>
      <c r="N548" s="133"/>
      <c r="O548" s="125"/>
      <c r="P548" s="122"/>
      <c r="Q548" s="90" t="s">
        <v>39</v>
      </c>
      <c r="R548" s="76">
        <v>4087490.43</v>
      </c>
      <c r="S548" s="76">
        <v>6585092.9199999999</v>
      </c>
      <c r="T548" s="76">
        <v>7342631.29</v>
      </c>
      <c r="U548" s="76">
        <v>4004069.11</v>
      </c>
      <c r="V548" s="76"/>
      <c r="W548" s="68"/>
      <c r="X548" s="76"/>
      <c r="Y548" s="76"/>
      <c r="Z548" s="87"/>
      <c r="AA548" s="87"/>
      <c r="AB548" s="87"/>
      <c r="AC548" s="87"/>
      <c r="AD548" s="74">
        <f>SUM(R548:AC548 )</f>
        <v>22019283.75</v>
      </c>
    </row>
    <row r="549" spans="1:30" x14ac:dyDescent="0.3">
      <c r="O549" s="124"/>
    </row>
    <row r="550" spans="1:30" x14ac:dyDescent="0.3">
      <c r="O550" s="124"/>
    </row>
    <row r="551" spans="1:30" x14ac:dyDescent="0.3">
      <c r="O551" s="124"/>
    </row>
    <row r="552" spans="1:30" x14ac:dyDescent="0.3">
      <c r="O552" s="124"/>
    </row>
    <row r="553" spans="1:30" x14ac:dyDescent="0.3">
      <c r="O553" s="124"/>
    </row>
    <row r="554" spans="1:30" x14ac:dyDescent="0.3">
      <c r="O554" s="124"/>
    </row>
    <row r="555" spans="1:30" x14ac:dyDescent="0.3">
      <c r="O555" s="124"/>
    </row>
    <row r="556" spans="1:30" x14ac:dyDescent="0.3">
      <c r="O556" s="124"/>
    </row>
    <row r="557" spans="1:30" x14ac:dyDescent="0.3">
      <c r="O557" s="124"/>
    </row>
    <row r="558" spans="1:30" x14ac:dyDescent="0.3">
      <c r="O558" s="124"/>
    </row>
    <row r="559" spans="1:30" x14ac:dyDescent="0.3">
      <c r="O559" s="124"/>
    </row>
    <row r="560" spans="1:30" x14ac:dyDescent="0.3">
      <c r="O560" s="124"/>
    </row>
    <row r="561" spans="1:30" x14ac:dyDescent="0.3">
      <c r="O561" s="124"/>
    </row>
    <row r="562" spans="1:30" x14ac:dyDescent="0.3">
      <c r="O562" s="124"/>
    </row>
    <row r="563" spans="1:30" x14ac:dyDescent="0.3">
      <c r="O563" s="124"/>
    </row>
    <row r="564" spans="1:30" x14ac:dyDescent="0.3">
      <c r="O564" s="124"/>
    </row>
    <row r="565" spans="1:30" x14ac:dyDescent="0.3">
      <c r="O565" s="124"/>
    </row>
    <row r="566" spans="1:30" x14ac:dyDescent="0.3">
      <c r="O566" s="124"/>
    </row>
    <row r="567" spans="1:30" x14ac:dyDescent="0.3">
      <c r="O567" s="124"/>
    </row>
    <row r="568" spans="1:30" x14ac:dyDescent="0.3">
      <c r="O568" s="124"/>
    </row>
    <row r="569" spans="1:30" x14ac:dyDescent="0.3">
      <c r="O569" s="124"/>
    </row>
    <row r="570" spans="1:30" x14ac:dyDescent="0.3">
      <c r="O570" s="124"/>
    </row>
    <row r="571" spans="1:30" x14ac:dyDescent="0.3">
      <c r="B571" s="81">
        <v>2013</v>
      </c>
      <c r="C571" s="81">
        <v>2014</v>
      </c>
      <c r="D571" s="81">
        <v>2015</v>
      </c>
      <c r="E571" s="81">
        <v>2016</v>
      </c>
      <c r="F571" s="81">
        <v>2017</v>
      </c>
      <c r="G571" s="82">
        <v>2018</v>
      </c>
      <c r="H571" s="93">
        <v>2019</v>
      </c>
      <c r="I571" s="82">
        <v>2020</v>
      </c>
      <c r="J571" s="83">
        <v>2021</v>
      </c>
      <c r="K571" s="83">
        <v>2022</v>
      </c>
      <c r="L571" s="83">
        <v>2023</v>
      </c>
      <c r="M571" s="83">
        <v>2024</v>
      </c>
      <c r="N571" s="132"/>
      <c r="O571" s="124"/>
      <c r="R571" s="81" t="s">
        <v>210</v>
      </c>
      <c r="S571" s="81" t="s">
        <v>211</v>
      </c>
      <c r="T571" s="81" t="s">
        <v>212</v>
      </c>
      <c r="U571" s="81" t="s">
        <v>213</v>
      </c>
      <c r="V571" s="81" t="s">
        <v>214</v>
      </c>
      <c r="W571" s="81" t="s">
        <v>215</v>
      </c>
      <c r="X571" s="81" t="s">
        <v>216</v>
      </c>
      <c r="Y571" s="81" t="s">
        <v>217</v>
      </c>
      <c r="Z571" s="81" t="s">
        <v>218</v>
      </c>
      <c r="AA571" s="81" t="s">
        <v>220</v>
      </c>
      <c r="AB571" s="81" t="s">
        <v>221</v>
      </c>
      <c r="AC571" s="81" t="s">
        <v>222</v>
      </c>
      <c r="AD571" s="85" t="s">
        <v>234</v>
      </c>
    </row>
    <row r="572" spans="1:30" ht="30.75" customHeight="1" x14ac:dyDescent="0.3">
      <c r="A572" s="90" t="s">
        <v>227</v>
      </c>
      <c r="B572" s="76">
        <v>1586027.59</v>
      </c>
      <c r="C572" s="76"/>
      <c r="D572" s="76"/>
      <c r="E572" s="76"/>
      <c r="F572" s="76"/>
      <c r="G572" s="94">
        <v>22936271.919999998</v>
      </c>
      <c r="H572" s="94">
        <v>483472.96</v>
      </c>
      <c r="I572" s="95">
        <v>6479226.9000000004</v>
      </c>
      <c r="J572" s="94">
        <v>7721676.8899999997</v>
      </c>
      <c r="K572" s="87">
        <v>898052.08000000007</v>
      </c>
      <c r="L572" s="89">
        <v>0</v>
      </c>
      <c r="M572" s="89">
        <f>AD572</f>
        <v>0</v>
      </c>
      <c r="N572" s="133"/>
      <c r="O572" s="125"/>
      <c r="P572" s="122"/>
      <c r="Q572" s="90" t="s">
        <v>227</v>
      </c>
      <c r="R572" s="76"/>
      <c r="S572" s="76"/>
      <c r="T572" s="76"/>
      <c r="U572" s="76"/>
      <c r="V572" s="76"/>
      <c r="W572" s="103"/>
      <c r="X572" s="76"/>
      <c r="Y572" s="76"/>
      <c r="Z572" s="87"/>
      <c r="AA572" s="87"/>
      <c r="AB572" s="87"/>
      <c r="AC572" s="87"/>
      <c r="AD572" s="74">
        <f>SUM(R572:AC572)</f>
        <v>0</v>
      </c>
    </row>
    <row r="573" spans="1:30" x14ac:dyDescent="0.3">
      <c r="O573" s="124"/>
    </row>
    <row r="574" spans="1:30" x14ac:dyDescent="0.3">
      <c r="O574" s="124"/>
    </row>
    <row r="575" spans="1:30" x14ac:dyDescent="0.3">
      <c r="O575" s="124"/>
    </row>
    <row r="576" spans="1:30" x14ac:dyDescent="0.3">
      <c r="O576" s="124"/>
    </row>
    <row r="577" spans="1:30" x14ac:dyDescent="0.3">
      <c r="O577" s="124"/>
    </row>
    <row r="578" spans="1:30" x14ac:dyDescent="0.3">
      <c r="O578" s="124"/>
    </row>
    <row r="579" spans="1:30" x14ac:dyDescent="0.3">
      <c r="O579" s="124"/>
    </row>
    <row r="580" spans="1:30" x14ac:dyDescent="0.3">
      <c r="O580" s="124"/>
    </row>
    <row r="581" spans="1:30" x14ac:dyDescent="0.3">
      <c r="O581" s="124"/>
    </row>
    <row r="582" spans="1:30" x14ac:dyDescent="0.3">
      <c r="O582" s="124"/>
    </row>
    <row r="583" spans="1:30" x14ac:dyDescent="0.3">
      <c r="O583" s="124"/>
    </row>
    <row r="584" spans="1:30" x14ac:dyDescent="0.3">
      <c r="O584" s="124"/>
    </row>
    <row r="585" spans="1:30" x14ac:dyDescent="0.3">
      <c r="O585" s="124"/>
    </row>
    <row r="586" spans="1:30" x14ac:dyDescent="0.3">
      <c r="O586" s="124"/>
    </row>
    <row r="587" spans="1:30" x14ac:dyDescent="0.3">
      <c r="O587" s="124"/>
    </row>
    <row r="588" spans="1:30" x14ac:dyDescent="0.3">
      <c r="O588" s="124"/>
    </row>
    <row r="589" spans="1:30" x14ac:dyDescent="0.3">
      <c r="B589" s="81">
        <v>2013</v>
      </c>
      <c r="C589" s="81">
        <v>2014</v>
      </c>
      <c r="D589" s="81">
        <v>2015</v>
      </c>
      <c r="E589" s="81">
        <v>2016</v>
      </c>
      <c r="F589" s="81">
        <v>2017</v>
      </c>
      <c r="G589" s="82">
        <v>2018</v>
      </c>
      <c r="H589" s="93">
        <v>2019</v>
      </c>
      <c r="I589" s="82">
        <v>2020</v>
      </c>
      <c r="J589" s="83">
        <v>2021</v>
      </c>
      <c r="K589" s="83">
        <v>2022</v>
      </c>
      <c r="L589" s="83">
        <v>2023</v>
      </c>
      <c r="M589" s="83">
        <v>2024</v>
      </c>
      <c r="N589" s="132"/>
      <c r="O589" s="124"/>
      <c r="R589" s="81" t="s">
        <v>210</v>
      </c>
      <c r="S589" s="81" t="s">
        <v>211</v>
      </c>
      <c r="T589" s="81" t="s">
        <v>212</v>
      </c>
      <c r="U589" s="81" t="s">
        <v>213</v>
      </c>
      <c r="V589" s="81" t="s">
        <v>214</v>
      </c>
      <c r="W589" s="81" t="s">
        <v>215</v>
      </c>
      <c r="X589" s="81" t="s">
        <v>216</v>
      </c>
      <c r="Y589" s="81" t="s">
        <v>217</v>
      </c>
      <c r="Z589" s="81" t="s">
        <v>218</v>
      </c>
      <c r="AA589" s="81" t="s">
        <v>220</v>
      </c>
      <c r="AB589" s="81" t="s">
        <v>221</v>
      </c>
      <c r="AC589" s="81" t="s">
        <v>222</v>
      </c>
      <c r="AD589" s="85" t="s">
        <v>234</v>
      </c>
    </row>
    <row r="590" spans="1:30" ht="30.75" customHeight="1" x14ac:dyDescent="0.3">
      <c r="A590" s="90" t="s">
        <v>40</v>
      </c>
      <c r="B590" s="76">
        <v>508353.55</v>
      </c>
      <c r="C590" s="76">
        <v>1060830.96</v>
      </c>
      <c r="D590" s="76">
        <v>950084.28</v>
      </c>
      <c r="E590" s="76">
        <v>919782.48</v>
      </c>
      <c r="F590" s="76">
        <v>919782.48</v>
      </c>
      <c r="G590" s="94">
        <v>1958871.7499999998</v>
      </c>
      <c r="H590" s="94">
        <v>134861680.31</v>
      </c>
      <c r="I590" s="95">
        <v>151474043.13</v>
      </c>
      <c r="J590" s="94">
        <v>185145773.72999999</v>
      </c>
      <c r="K590" s="87">
        <v>231459619.79000002</v>
      </c>
      <c r="L590" s="89">
        <v>266657775.61999997</v>
      </c>
      <c r="M590" s="89">
        <f>AD590</f>
        <v>91364892.149999991</v>
      </c>
      <c r="N590" s="133"/>
      <c r="O590" s="125"/>
      <c r="P590" s="122"/>
      <c r="Q590" s="90" t="s">
        <v>40</v>
      </c>
      <c r="R590" s="76">
        <v>22532182.27</v>
      </c>
      <c r="S590" s="76">
        <v>26266575.73</v>
      </c>
      <c r="T590" s="76">
        <v>23489699.77</v>
      </c>
      <c r="U590" s="76">
        <v>19076434.379999999</v>
      </c>
      <c r="V590" s="76"/>
      <c r="W590" s="76"/>
      <c r="X590" s="76"/>
      <c r="Y590" s="76"/>
      <c r="Z590" s="87"/>
      <c r="AA590" s="87"/>
      <c r="AB590" s="87"/>
      <c r="AC590" s="87"/>
      <c r="AD590" s="74">
        <f>SUM(R590:AC590 )</f>
        <v>91364892.149999991</v>
      </c>
    </row>
    <row r="591" spans="1:30" x14ac:dyDescent="0.3">
      <c r="O591" s="124"/>
      <c r="R591" s="101">
        <f>[1]Sheet1!$N$183:$R$183</f>
        <v>0</v>
      </c>
    </row>
    <row r="592" spans="1:30" x14ac:dyDescent="0.3">
      <c r="O592" s="124"/>
    </row>
    <row r="593" spans="15:15" x14ac:dyDescent="0.3">
      <c r="O593" s="124"/>
    </row>
    <row r="594" spans="15:15" x14ac:dyDescent="0.3">
      <c r="O594" s="124"/>
    </row>
    <row r="595" spans="15:15" x14ac:dyDescent="0.3">
      <c r="O595" s="124"/>
    </row>
    <row r="596" spans="15:15" x14ac:dyDescent="0.3">
      <c r="O596" s="124"/>
    </row>
    <row r="597" spans="15:15" x14ac:dyDescent="0.3">
      <c r="O597" s="124"/>
    </row>
    <row r="598" spans="15:15" x14ac:dyDescent="0.3">
      <c r="O598" s="124"/>
    </row>
    <row r="599" spans="15:15" x14ac:dyDescent="0.3">
      <c r="O599" s="124"/>
    </row>
    <row r="600" spans="15:15" x14ac:dyDescent="0.3">
      <c r="O600" s="124"/>
    </row>
    <row r="601" spans="15:15" x14ac:dyDescent="0.3">
      <c r="O601" s="124"/>
    </row>
    <row r="602" spans="15:15" x14ac:dyDescent="0.3">
      <c r="O602" s="124"/>
    </row>
    <row r="603" spans="15:15" x14ac:dyDescent="0.3">
      <c r="O603" s="124"/>
    </row>
    <row r="604" spans="15:15" x14ac:dyDescent="0.3">
      <c r="O604" s="124"/>
    </row>
    <row r="605" spans="15:15" x14ac:dyDescent="0.3">
      <c r="O605" s="124"/>
    </row>
    <row r="606" spans="15:15" x14ac:dyDescent="0.3">
      <c r="O606" s="124"/>
    </row>
    <row r="607" spans="15:15" x14ac:dyDescent="0.3">
      <c r="O607" s="124"/>
    </row>
    <row r="608" spans="15:15" x14ac:dyDescent="0.3">
      <c r="O608" s="124"/>
    </row>
    <row r="609" spans="1:30" x14ac:dyDescent="0.3">
      <c r="O609" s="124"/>
    </row>
    <row r="610" spans="1:30" x14ac:dyDescent="0.3">
      <c r="O610" s="124"/>
    </row>
    <row r="611" spans="1:30" x14ac:dyDescent="0.3">
      <c r="O611" s="124"/>
    </row>
    <row r="612" spans="1:30" x14ac:dyDescent="0.3">
      <c r="B612" s="81">
        <v>2013</v>
      </c>
      <c r="C612" s="81">
        <v>2014</v>
      </c>
      <c r="D612" s="81">
        <v>2015</v>
      </c>
      <c r="E612" s="81">
        <v>2016</v>
      </c>
      <c r="F612" s="81">
        <v>2017</v>
      </c>
      <c r="G612" s="82">
        <v>2018</v>
      </c>
      <c r="H612" s="93">
        <v>2019</v>
      </c>
      <c r="I612" s="64">
        <v>2020</v>
      </c>
      <c r="J612" s="83">
        <v>2021</v>
      </c>
      <c r="K612" s="83">
        <v>2022</v>
      </c>
      <c r="L612" s="83">
        <v>2023</v>
      </c>
      <c r="M612" s="83">
        <v>2024</v>
      </c>
      <c r="N612" s="132"/>
      <c r="O612" s="124"/>
      <c r="R612" s="81" t="s">
        <v>210</v>
      </c>
      <c r="S612" s="81" t="s">
        <v>211</v>
      </c>
      <c r="T612" s="81" t="s">
        <v>212</v>
      </c>
      <c r="U612" s="81" t="s">
        <v>213</v>
      </c>
      <c r="V612" s="81" t="s">
        <v>214</v>
      </c>
      <c r="W612" s="81" t="s">
        <v>215</v>
      </c>
      <c r="X612" s="81" t="s">
        <v>216</v>
      </c>
      <c r="Y612" s="81" t="s">
        <v>217</v>
      </c>
      <c r="Z612" s="81" t="s">
        <v>218</v>
      </c>
      <c r="AA612" s="81" t="s">
        <v>220</v>
      </c>
      <c r="AB612" s="81" t="s">
        <v>221</v>
      </c>
      <c r="AC612" s="81" t="s">
        <v>222</v>
      </c>
      <c r="AD612" s="85" t="s">
        <v>234</v>
      </c>
    </row>
    <row r="613" spans="1:30" ht="30.75" customHeight="1" x14ac:dyDescent="0.3">
      <c r="A613" s="90" t="s">
        <v>41</v>
      </c>
      <c r="B613" s="76">
        <v>424149.4</v>
      </c>
      <c r="C613" s="76"/>
      <c r="D613" s="76">
        <v>3286968.01</v>
      </c>
      <c r="E613" s="76">
        <v>3881485.91</v>
      </c>
      <c r="F613" s="76">
        <v>5549941.6300000008</v>
      </c>
      <c r="G613" s="94">
        <v>5814665.3799999999</v>
      </c>
      <c r="H613" s="94">
        <v>5580787.5900000008</v>
      </c>
      <c r="I613" s="104">
        <v>3817352.8099999991</v>
      </c>
      <c r="J613" s="94">
        <v>2597844.54</v>
      </c>
      <c r="K613" s="87">
        <v>3596700.6200000006</v>
      </c>
      <c r="L613" s="89">
        <v>4400144.4000000004</v>
      </c>
      <c r="M613" s="89">
        <f>AD613</f>
        <v>1284604.3600000001</v>
      </c>
      <c r="N613" s="133"/>
      <c r="O613" s="125"/>
      <c r="P613" s="122"/>
      <c r="Q613" s="90" t="s">
        <v>41</v>
      </c>
      <c r="R613" s="76">
        <v>346420.61</v>
      </c>
      <c r="S613" s="76">
        <v>317944.53000000003</v>
      </c>
      <c r="T613" s="76">
        <v>342038.47000000003</v>
      </c>
      <c r="U613" s="76">
        <v>278200.75</v>
      </c>
      <c r="V613" s="76"/>
      <c r="W613" s="76"/>
      <c r="X613" s="76"/>
      <c r="Y613" s="76"/>
      <c r="Z613" s="87"/>
      <c r="AA613" s="87"/>
      <c r="AB613" s="87"/>
      <c r="AC613" s="87"/>
      <c r="AD613" s="74">
        <f>SUM(R613:AC613 )</f>
        <v>1284604.3600000001</v>
      </c>
    </row>
    <row r="614" spans="1:30" x14ac:dyDescent="0.3">
      <c r="A614" s="65"/>
      <c r="B614" s="70"/>
      <c r="C614" s="70"/>
      <c r="D614" s="70"/>
      <c r="E614" s="70"/>
      <c r="F614" s="71"/>
      <c r="G614" s="71"/>
      <c r="H614" s="71"/>
      <c r="I614" s="102"/>
      <c r="J614" s="71"/>
      <c r="K614" s="71"/>
      <c r="O614" s="125"/>
      <c r="P614" s="70"/>
      <c r="Q614" s="71"/>
      <c r="R614" s="70"/>
      <c r="S614" s="70"/>
      <c r="T614" s="70"/>
      <c r="U614" s="70"/>
      <c r="V614" s="70"/>
      <c r="W614" s="70"/>
      <c r="X614" s="70"/>
      <c r="Y614" s="70"/>
      <c r="Z614" s="71"/>
      <c r="AA614" s="71"/>
      <c r="AB614" s="71"/>
      <c r="AC614" s="71"/>
    </row>
    <row r="615" spans="1:30" x14ac:dyDescent="0.3">
      <c r="A615" s="65"/>
      <c r="B615" s="70"/>
      <c r="C615" s="70"/>
      <c r="D615" s="70"/>
      <c r="E615" s="70"/>
      <c r="F615" s="71"/>
      <c r="G615" s="71"/>
      <c r="H615" s="71"/>
      <c r="I615" s="102"/>
      <c r="J615" s="71"/>
      <c r="K615" s="71"/>
      <c r="O615" s="125"/>
      <c r="P615" s="70"/>
      <c r="Q615" s="71"/>
      <c r="R615" s="70"/>
      <c r="S615" s="70"/>
      <c r="T615" s="70"/>
      <c r="U615" s="70"/>
      <c r="V615" s="70"/>
      <c r="W615" s="70"/>
      <c r="X615" s="70"/>
      <c r="Y615" s="70"/>
      <c r="Z615" s="71"/>
      <c r="AA615" s="71"/>
      <c r="AB615" s="71"/>
      <c r="AC615" s="71"/>
    </row>
    <row r="616" spans="1:30" x14ac:dyDescent="0.3">
      <c r="A616" s="65"/>
      <c r="B616" s="70"/>
      <c r="C616" s="70"/>
      <c r="D616" s="70"/>
      <c r="E616" s="70"/>
      <c r="F616" s="71"/>
      <c r="G616" s="71"/>
      <c r="H616" s="71"/>
      <c r="I616" s="102"/>
      <c r="J616" s="71"/>
      <c r="K616" s="71"/>
      <c r="O616" s="125"/>
      <c r="P616" s="70"/>
      <c r="Q616" s="71"/>
      <c r="R616" s="70"/>
      <c r="S616" s="70"/>
      <c r="T616" s="70"/>
      <c r="U616" s="70"/>
      <c r="V616" s="70"/>
      <c r="W616" s="70"/>
      <c r="X616" s="70"/>
      <c r="Y616" s="70"/>
      <c r="Z616" s="71"/>
      <c r="AA616" s="71"/>
      <c r="AB616" s="71"/>
      <c r="AC616" s="71"/>
    </row>
    <row r="617" spans="1:30" x14ac:dyDescent="0.3">
      <c r="A617" s="65"/>
      <c r="B617" s="70"/>
      <c r="C617" s="70"/>
      <c r="D617" s="70"/>
      <c r="E617" s="70"/>
      <c r="F617" s="71"/>
      <c r="G617" s="71"/>
      <c r="H617" s="71"/>
      <c r="I617" s="102"/>
      <c r="J617" s="71"/>
      <c r="K617" s="71"/>
      <c r="O617" s="125"/>
      <c r="P617" s="70"/>
      <c r="Q617" s="71"/>
      <c r="R617" s="70"/>
      <c r="S617" s="70"/>
      <c r="T617" s="70"/>
      <c r="U617" s="70"/>
      <c r="V617" s="70"/>
      <c r="W617" s="70"/>
      <c r="X617" s="70"/>
      <c r="Y617" s="70"/>
      <c r="Z617" s="71"/>
      <c r="AA617" s="71"/>
      <c r="AB617" s="71"/>
      <c r="AC617" s="71"/>
    </row>
    <row r="618" spans="1:30" x14ac:dyDescent="0.3">
      <c r="A618" s="65"/>
      <c r="B618" s="70"/>
      <c r="C618" s="70"/>
      <c r="D618" s="70"/>
      <c r="E618" s="70"/>
      <c r="F618" s="71"/>
      <c r="G618" s="71"/>
      <c r="H618" s="71"/>
      <c r="I618" s="102"/>
      <c r="J618" s="71"/>
      <c r="K618" s="71"/>
      <c r="O618" s="125"/>
      <c r="P618" s="70"/>
      <c r="Q618" s="71"/>
      <c r="R618" s="70"/>
      <c r="S618" s="70"/>
      <c r="T618" s="70"/>
      <c r="U618" s="70"/>
      <c r="V618" s="70"/>
      <c r="W618" s="70"/>
      <c r="X618" s="70"/>
      <c r="Y618" s="70"/>
      <c r="Z618" s="71"/>
      <c r="AA618" s="71"/>
      <c r="AB618" s="71"/>
      <c r="AC618" s="71"/>
    </row>
    <row r="619" spans="1:30" x14ac:dyDescent="0.3">
      <c r="A619" s="65"/>
      <c r="B619" s="70"/>
      <c r="C619" s="70"/>
      <c r="D619" s="70"/>
      <c r="E619" s="70"/>
      <c r="F619" s="71"/>
      <c r="G619" s="71"/>
      <c r="H619" s="71"/>
      <c r="I619" s="102"/>
      <c r="J619" s="71"/>
      <c r="K619" s="71"/>
      <c r="O619" s="125"/>
      <c r="P619" s="70"/>
      <c r="Q619" s="71"/>
      <c r="R619" s="70"/>
      <c r="S619" s="70"/>
      <c r="T619" s="70"/>
      <c r="U619" s="70"/>
      <c r="V619" s="70"/>
      <c r="W619" s="70"/>
      <c r="X619" s="70"/>
      <c r="Y619" s="70"/>
      <c r="Z619" s="71"/>
      <c r="AA619" s="71"/>
      <c r="AB619" s="71"/>
      <c r="AC619" s="71"/>
    </row>
    <row r="620" spans="1:30" x14ac:dyDescent="0.3">
      <c r="A620" s="65"/>
      <c r="B620" s="70"/>
      <c r="C620" s="70"/>
      <c r="D620" s="70"/>
      <c r="E620" s="70"/>
      <c r="F620" s="71"/>
      <c r="G620" s="71"/>
      <c r="H620" s="71"/>
      <c r="I620" s="102"/>
      <c r="J620" s="71"/>
      <c r="K620" s="71"/>
      <c r="O620" s="125"/>
      <c r="P620" s="70"/>
      <c r="Q620" s="71"/>
      <c r="R620" s="70"/>
      <c r="S620" s="70"/>
      <c r="T620" s="70"/>
      <c r="U620" s="70"/>
      <c r="V620" s="70"/>
      <c r="W620" s="70"/>
      <c r="X620" s="70"/>
      <c r="Y620" s="70"/>
      <c r="Z620" s="71"/>
      <c r="AA620" s="71"/>
      <c r="AB620" s="71"/>
      <c r="AC620" s="71"/>
    </row>
    <row r="621" spans="1:30" x14ac:dyDescent="0.3">
      <c r="A621" s="65"/>
      <c r="B621" s="70"/>
      <c r="C621" s="70"/>
      <c r="D621" s="70"/>
      <c r="E621" s="70"/>
      <c r="F621" s="71"/>
      <c r="G621" s="71"/>
      <c r="H621" s="71"/>
      <c r="I621" s="102"/>
      <c r="J621" s="71"/>
      <c r="K621" s="71"/>
      <c r="O621" s="125"/>
      <c r="P621" s="70"/>
      <c r="Q621" s="71"/>
      <c r="R621" s="70"/>
      <c r="S621" s="70"/>
      <c r="T621" s="70"/>
      <c r="U621" s="70"/>
      <c r="V621" s="70"/>
      <c r="W621" s="70"/>
      <c r="X621" s="70"/>
      <c r="Y621" s="70"/>
      <c r="Z621" s="71"/>
      <c r="AA621" s="71"/>
      <c r="AB621" s="71"/>
      <c r="AC621" s="71"/>
    </row>
    <row r="622" spans="1:30" x14ac:dyDescent="0.3">
      <c r="A622" s="65"/>
      <c r="B622" s="70"/>
      <c r="C622" s="70"/>
      <c r="D622" s="70"/>
      <c r="E622" s="70"/>
      <c r="F622" s="71"/>
      <c r="G622" s="71"/>
      <c r="H622" s="71"/>
      <c r="I622" s="102"/>
      <c r="J622" s="71"/>
      <c r="K622" s="71"/>
      <c r="O622" s="125"/>
      <c r="P622" s="70"/>
      <c r="Q622" s="71"/>
      <c r="R622" s="70"/>
      <c r="S622" s="70"/>
      <c r="T622" s="70"/>
      <c r="U622" s="70"/>
      <c r="V622" s="70"/>
      <c r="W622" s="70"/>
      <c r="X622" s="70"/>
      <c r="Y622" s="70"/>
      <c r="Z622" s="71"/>
      <c r="AA622" s="71"/>
      <c r="AB622" s="71"/>
      <c r="AC622" s="71"/>
    </row>
    <row r="623" spans="1:30" x14ac:dyDescent="0.3">
      <c r="A623" s="65"/>
      <c r="B623" s="70"/>
      <c r="C623" s="70"/>
      <c r="D623" s="70"/>
      <c r="E623" s="70"/>
      <c r="F623" s="71"/>
      <c r="G623" s="71"/>
      <c r="H623" s="71"/>
      <c r="I623" s="102"/>
      <c r="J623" s="71"/>
      <c r="K623" s="71"/>
      <c r="O623" s="125"/>
      <c r="P623" s="70"/>
      <c r="Q623" s="71"/>
      <c r="R623" s="70"/>
      <c r="S623" s="70"/>
      <c r="T623" s="70"/>
      <c r="U623" s="70"/>
      <c r="V623" s="70"/>
      <c r="W623" s="70"/>
      <c r="X623" s="70"/>
      <c r="Y623" s="70"/>
      <c r="Z623" s="71"/>
      <c r="AA623" s="71"/>
      <c r="AB623" s="71"/>
      <c r="AC623" s="71"/>
    </row>
    <row r="624" spans="1:30" x14ac:dyDescent="0.3">
      <c r="A624" s="65"/>
      <c r="B624" s="70"/>
      <c r="C624" s="70"/>
      <c r="D624" s="70"/>
      <c r="E624" s="70"/>
      <c r="F624" s="71"/>
      <c r="G624" s="71"/>
      <c r="H624" s="71"/>
      <c r="I624" s="102"/>
      <c r="J624" s="71"/>
      <c r="K624" s="71"/>
      <c r="O624" s="125"/>
      <c r="P624" s="70"/>
      <c r="Q624" s="71"/>
      <c r="R624" s="70"/>
      <c r="S624" s="70"/>
      <c r="T624" s="70"/>
      <c r="U624" s="70"/>
      <c r="V624" s="70"/>
      <c r="W624" s="70"/>
      <c r="X624" s="70"/>
      <c r="Y624" s="70"/>
      <c r="Z624" s="71"/>
      <c r="AA624" s="71"/>
      <c r="AB624" s="71"/>
      <c r="AC624" s="71"/>
    </row>
    <row r="625" spans="1:30" x14ac:dyDescent="0.3">
      <c r="A625" s="65"/>
      <c r="B625" s="70"/>
      <c r="C625" s="70"/>
      <c r="D625" s="70"/>
      <c r="E625" s="70"/>
      <c r="F625" s="71"/>
      <c r="G625" s="71"/>
      <c r="H625" s="71"/>
      <c r="I625" s="102"/>
      <c r="J625" s="71"/>
      <c r="K625" s="71"/>
      <c r="O625" s="125"/>
      <c r="P625" s="70"/>
      <c r="Q625" s="71"/>
      <c r="R625" s="70"/>
      <c r="S625" s="70"/>
      <c r="T625" s="70"/>
      <c r="U625" s="70"/>
      <c r="V625" s="70"/>
      <c r="W625" s="70"/>
      <c r="X625" s="70"/>
      <c r="Y625" s="70"/>
      <c r="Z625" s="71"/>
      <c r="AA625" s="71"/>
      <c r="AB625" s="71"/>
      <c r="AC625" s="71"/>
    </row>
    <row r="626" spans="1:30" x14ac:dyDescent="0.3">
      <c r="A626" s="65"/>
      <c r="B626" s="70"/>
      <c r="C626" s="70"/>
      <c r="D626" s="70"/>
      <c r="E626" s="70"/>
      <c r="F626" s="71"/>
      <c r="G626" s="71"/>
      <c r="H626" s="71"/>
      <c r="I626" s="102"/>
      <c r="J626" s="71"/>
      <c r="K626" s="71"/>
      <c r="O626" s="125"/>
      <c r="P626" s="70"/>
      <c r="Q626" s="71"/>
      <c r="R626" s="70"/>
      <c r="S626" s="70"/>
      <c r="T626" s="70"/>
      <c r="U626" s="70"/>
      <c r="V626" s="70"/>
      <c r="W626" s="70"/>
      <c r="X626" s="70"/>
      <c r="Y626" s="70"/>
      <c r="Z626" s="71"/>
      <c r="AA626" s="71"/>
      <c r="AB626" s="71"/>
      <c r="AC626" s="71"/>
    </row>
    <row r="627" spans="1:30" x14ac:dyDescent="0.3">
      <c r="A627" s="65"/>
      <c r="B627" s="70"/>
      <c r="C627" s="70"/>
      <c r="D627" s="70"/>
      <c r="E627" s="70"/>
      <c r="F627" s="71"/>
      <c r="G627" s="71"/>
      <c r="H627" s="71"/>
      <c r="I627" s="102"/>
      <c r="J627" s="71"/>
      <c r="K627" s="71"/>
      <c r="O627" s="125"/>
      <c r="P627" s="70"/>
      <c r="Q627" s="71"/>
      <c r="R627" s="70"/>
      <c r="S627" s="70"/>
      <c r="T627" s="70"/>
      <c r="U627" s="70"/>
      <c r="V627" s="70"/>
      <c r="W627" s="70"/>
      <c r="X627" s="70"/>
      <c r="Y627" s="70"/>
      <c r="Z627" s="71"/>
      <c r="AA627" s="71"/>
      <c r="AB627" s="71"/>
      <c r="AC627" s="71"/>
    </row>
    <row r="628" spans="1:30" x14ac:dyDescent="0.3">
      <c r="A628" s="65"/>
      <c r="B628" s="70"/>
      <c r="C628" s="70"/>
      <c r="D628" s="70"/>
      <c r="E628" s="70"/>
      <c r="F628" s="71"/>
      <c r="G628" s="71"/>
      <c r="H628" s="71"/>
      <c r="I628" s="102"/>
      <c r="J628" s="71"/>
      <c r="K628" s="71"/>
      <c r="O628" s="125"/>
      <c r="P628" s="70"/>
      <c r="Q628" s="71"/>
      <c r="R628" s="70"/>
      <c r="S628" s="70"/>
      <c r="T628" s="70"/>
      <c r="U628" s="70"/>
      <c r="V628" s="70"/>
      <c r="W628" s="70"/>
      <c r="X628" s="70"/>
      <c r="Y628" s="70"/>
      <c r="Z628" s="71"/>
      <c r="AA628" s="71"/>
      <c r="AB628" s="71"/>
      <c r="AC628" s="71"/>
    </row>
    <row r="629" spans="1:30" x14ac:dyDescent="0.3">
      <c r="A629" s="65"/>
      <c r="B629" s="70"/>
      <c r="C629" s="70"/>
      <c r="D629" s="70"/>
      <c r="E629" s="70"/>
      <c r="F629" s="71"/>
      <c r="G629" s="71"/>
      <c r="H629" s="71"/>
      <c r="I629" s="102"/>
      <c r="J629" s="71"/>
      <c r="K629" s="71"/>
      <c r="O629" s="125"/>
      <c r="P629" s="70"/>
      <c r="Q629" s="71"/>
      <c r="R629" s="70"/>
      <c r="S629" s="70"/>
      <c r="T629" s="70"/>
      <c r="U629" s="70"/>
      <c r="V629" s="70"/>
      <c r="W629" s="70"/>
      <c r="X629" s="70"/>
      <c r="Y629" s="70"/>
      <c r="Z629" s="71"/>
      <c r="AA629" s="71"/>
      <c r="AB629" s="71"/>
      <c r="AC629" s="71"/>
    </row>
    <row r="630" spans="1:30" ht="17.25" customHeight="1" x14ac:dyDescent="0.3">
      <c r="I630" s="109"/>
      <c r="O630" s="124"/>
    </row>
    <row r="631" spans="1:30" ht="17.25" customHeight="1" x14ac:dyDescent="0.3">
      <c r="B631" s="81">
        <v>2013</v>
      </c>
      <c r="C631" s="81">
        <v>2014</v>
      </c>
      <c r="D631" s="81">
        <v>2015</v>
      </c>
      <c r="E631" s="81">
        <v>2016</v>
      </c>
      <c r="F631" s="81">
        <v>2017</v>
      </c>
      <c r="G631" s="82">
        <v>2018</v>
      </c>
      <c r="H631" s="93">
        <v>2019</v>
      </c>
      <c r="I631" s="120">
        <v>2020</v>
      </c>
      <c r="J631" s="83">
        <v>2021</v>
      </c>
      <c r="K631" s="83">
        <v>2022</v>
      </c>
      <c r="L631" s="83">
        <v>2023</v>
      </c>
      <c r="M631" s="83">
        <v>2024</v>
      </c>
      <c r="N631" s="132"/>
      <c r="O631" s="124"/>
      <c r="R631" s="81" t="s">
        <v>210</v>
      </c>
      <c r="S631" s="81" t="s">
        <v>211</v>
      </c>
      <c r="T631" s="81" t="s">
        <v>212</v>
      </c>
      <c r="U631" s="81" t="s">
        <v>213</v>
      </c>
      <c r="V631" s="81" t="s">
        <v>214</v>
      </c>
      <c r="W631" s="81" t="s">
        <v>215</v>
      </c>
      <c r="X631" s="81" t="s">
        <v>216</v>
      </c>
      <c r="Y631" s="81" t="s">
        <v>217</v>
      </c>
      <c r="Z631" s="81" t="s">
        <v>218</v>
      </c>
      <c r="AA631" s="81" t="s">
        <v>220</v>
      </c>
      <c r="AB631" s="81" t="s">
        <v>221</v>
      </c>
      <c r="AC631" s="81" t="s">
        <v>222</v>
      </c>
      <c r="AD631" s="85" t="s">
        <v>234</v>
      </c>
    </row>
    <row r="632" spans="1:30" ht="31.5" customHeight="1" x14ac:dyDescent="0.3">
      <c r="A632" s="90" t="s">
        <v>230</v>
      </c>
      <c r="B632" s="76">
        <v>0</v>
      </c>
      <c r="C632" s="76">
        <v>0</v>
      </c>
      <c r="D632" s="76">
        <v>0</v>
      </c>
      <c r="E632" s="76">
        <v>0</v>
      </c>
      <c r="F632" s="76">
        <v>0</v>
      </c>
      <c r="G632" s="94">
        <v>0</v>
      </c>
      <c r="H632" s="94">
        <v>3450.8800000000006</v>
      </c>
      <c r="I632" s="121">
        <v>0</v>
      </c>
      <c r="J632" s="94">
        <v>0</v>
      </c>
      <c r="K632" s="87">
        <v>0</v>
      </c>
      <c r="L632" s="89">
        <v>0</v>
      </c>
      <c r="M632" s="89">
        <f>AD632</f>
        <v>0</v>
      </c>
      <c r="N632" s="133"/>
      <c r="O632" s="124"/>
      <c r="P632" s="92"/>
      <c r="Q632" s="90" t="s">
        <v>230</v>
      </c>
      <c r="R632" s="76"/>
      <c r="S632" s="76"/>
      <c r="T632" s="76"/>
      <c r="U632" s="76"/>
      <c r="V632" s="76"/>
      <c r="W632" s="76"/>
      <c r="X632" s="76"/>
      <c r="Y632" s="76"/>
      <c r="Z632" s="87"/>
      <c r="AA632" s="87"/>
      <c r="AB632" s="87"/>
      <c r="AC632" s="87"/>
      <c r="AD632" s="74">
        <f>SUM(R632:AC632)</f>
        <v>0</v>
      </c>
    </row>
    <row r="633" spans="1:30" ht="17.25" customHeight="1" x14ac:dyDescent="0.3">
      <c r="I633" s="106"/>
      <c r="O633" s="124"/>
    </row>
    <row r="634" spans="1:30" ht="17.25" customHeight="1" x14ac:dyDescent="0.3">
      <c r="I634" s="106"/>
      <c r="O634" s="124"/>
    </row>
    <row r="635" spans="1:30" ht="17.25" customHeight="1" x14ac:dyDescent="0.3">
      <c r="I635" s="106"/>
      <c r="O635" s="124"/>
    </row>
    <row r="636" spans="1:30" ht="17.25" customHeight="1" x14ac:dyDescent="0.3">
      <c r="I636" s="106"/>
      <c r="O636" s="124"/>
    </row>
    <row r="637" spans="1:30" ht="17.25" customHeight="1" x14ac:dyDescent="0.3">
      <c r="I637" s="106"/>
      <c r="O637" s="124"/>
    </row>
    <row r="638" spans="1:30" ht="17.25" customHeight="1" x14ac:dyDescent="0.3">
      <c r="I638" s="106"/>
      <c r="O638" s="124"/>
    </row>
    <row r="639" spans="1:30" ht="17.25" customHeight="1" x14ac:dyDescent="0.3">
      <c r="I639" s="106"/>
      <c r="O639" s="124"/>
    </row>
    <row r="640" spans="1:30" ht="17.25" customHeight="1" x14ac:dyDescent="0.3">
      <c r="I640" s="106"/>
      <c r="O640" s="124"/>
    </row>
    <row r="641" spans="1:30" ht="17.25" customHeight="1" x14ac:dyDescent="0.3">
      <c r="I641" s="106"/>
      <c r="O641" s="124"/>
    </row>
    <row r="642" spans="1:30" ht="17.25" customHeight="1" x14ac:dyDescent="0.3">
      <c r="I642" s="106"/>
      <c r="O642" s="124"/>
    </row>
    <row r="643" spans="1:30" ht="17.25" customHeight="1" x14ac:dyDescent="0.3">
      <c r="I643" s="106"/>
      <c r="O643" s="124"/>
    </row>
    <row r="644" spans="1:30" ht="17.25" customHeight="1" x14ac:dyDescent="0.3">
      <c r="I644" s="106"/>
      <c r="O644" s="124"/>
    </row>
    <row r="645" spans="1:30" ht="17.25" customHeight="1" x14ac:dyDescent="0.3">
      <c r="I645" s="106"/>
      <c r="O645" s="124"/>
    </row>
    <row r="646" spans="1:30" ht="17.25" customHeight="1" x14ac:dyDescent="0.3">
      <c r="I646" s="106"/>
      <c r="O646" s="124"/>
    </row>
    <row r="647" spans="1:30" ht="17.25" customHeight="1" x14ac:dyDescent="0.3">
      <c r="I647" s="106"/>
      <c r="O647" s="124"/>
    </row>
    <row r="648" spans="1:30" ht="17.25" customHeight="1" x14ac:dyDescent="0.3">
      <c r="I648" s="106"/>
      <c r="O648" s="124"/>
    </row>
    <row r="649" spans="1:30" ht="17.25" customHeight="1" x14ac:dyDescent="0.3">
      <c r="I649" s="106"/>
      <c r="O649" s="124"/>
    </row>
    <row r="650" spans="1:30" ht="17.25" customHeight="1" x14ac:dyDescent="0.3">
      <c r="I650" s="106"/>
      <c r="O650" s="124"/>
    </row>
    <row r="651" spans="1:30" ht="17.25" customHeight="1" x14ac:dyDescent="0.3">
      <c r="B651" s="81">
        <v>2013</v>
      </c>
      <c r="C651" s="81">
        <v>2014</v>
      </c>
      <c r="D651" s="81">
        <v>2015</v>
      </c>
      <c r="E651" s="81">
        <v>2016</v>
      </c>
      <c r="F651" s="81">
        <v>2017</v>
      </c>
      <c r="G651" s="82">
        <v>2018</v>
      </c>
      <c r="H651" s="93">
        <v>2019</v>
      </c>
      <c r="I651" s="107">
        <v>2020</v>
      </c>
      <c r="J651" s="93">
        <v>2021</v>
      </c>
      <c r="K651" s="64">
        <v>2022</v>
      </c>
      <c r="L651" s="83">
        <v>2023</v>
      </c>
      <c r="M651" s="83">
        <v>2024</v>
      </c>
      <c r="N651" s="132"/>
      <c r="O651" s="124"/>
      <c r="R651" s="81" t="s">
        <v>210</v>
      </c>
      <c r="S651" s="81" t="s">
        <v>211</v>
      </c>
      <c r="T651" s="81" t="s">
        <v>212</v>
      </c>
      <c r="U651" s="81" t="s">
        <v>213</v>
      </c>
      <c r="V651" s="81" t="s">
        <v>214</v>
      </c>
      <c r="W651" s="81" t="s">
        <v>215</v>
      </c>
      <c r="X651" s="81" t="s">
        <v>216</v>
      </c>
      <c r="Y651" s="81" t="s">
        <v>217</v>
      </c>
      <c r="Z651" s="81" t="s">
        <v>218</v>
      </c>
      <c r="AA651" s="81" t="s">
        <v>220</v>
      </c>
      <c r="AB651" s="81" t="s">
        <v>221</v>
      </c>
      <c r="AC651" s="81" t="s">
        <v>222</v>
      </c>
      <c r="AD651" s="85" t="s">
        <v>234</v>
      </c>
    </row>
    <row r="652" spans="1:30" ht="31.5" customHeight="1" x14ac:dyDescent="0.3">
      <c r="A652" s="90" t="s">
        <v>231</v>
      </c>
      <c r="B652" s="76">
        <v>0</v>
      </c>
      <c r="C652" s="76">
        <v>0</v>
      </c>
      <c r="D652" s="76">
        <v>0</v>
      </c>
      <c r="E652" s="76">
        <v>0</v>
      </c>
      <c r="F652" s="76">
        <v>0</v>
      </c>
      <c r="G652" s="94">
        <v>0</v>
      </c>
      <c r="H652" s="94">
        <v>141975.70000000004</v>
      </c>
      <c r="I652" s="104">
        <v>144822.79999999999</v>
      </c>
      <c r="J652" s="94">
        <v>113813.22</v>
      </c>
      <c r="K652" s="96">
        <v>105056.07</v>
      </c>
      <c r="L652" s="89">
        <v>172676.19</v>
      </c>
      <c r="M652" s="89">
        <f>AD652</f>
        <v>16899.64</v>
      </c>
      <c r="N652" s="133"/>
      <c r="O652" s="124"/>
      <c r="P652" s="92"/>
      <c r="Q652" s="90" t="s">
        <v>231</v>
      </c>
      <c r="R652" s="76">
        <v>5628.78</v>
      </c>
      <c r="S652" s="76">
        <v>5635.43</v>
      </c>
      <c r="T652" s="76">
        <v>5635.43</v>
      </c>
      <c r="U652" s="76"/>
      <c r="V652" s="76"/>
      <c r="W652" s="76"/>
      <c r="X652" s="76"/>
      <c r="Y652" s="76"/>
      <c r="Z652" s="87"/>
      <c r="AA652" s="87"/>
      <c r="AB652" s="87"/>
      <c r="AC652" s="87"/>
      <c r="AD652" s="74">
        <f>SUM(R652:AC652)</f>
        <v>16899.64</v>
      </c>
    </row>
    <row r="653" spans="1:30" ht="17.25" customHeight="1" x14ac:dyDescent="0.3">
      <c r="I653" s="105"/>
      <c r="O653" s="124"/>
    </row>
    <row r="654" spans="1:30" ht="17.25" customHeight="1" x14ac:dyDescent="0.3">
      <c r="I654" s="108"/>
      <c r="O654" s="124"/>
    </row>
    <row r="655" spans="1:30" ht="17.25" customHeight="1" x14ac:dyDescent="0.3">
      <c r="I655" s="102"/>
      <c r="O655" s="124"/>
    </row>
    <row r="656" spans="1:30" ht="17.25" customHeight="1" x14ac:dyDescent="0.3">
      <c r="I656" s="102"/>
      <c r="O656" s="124"/>
    </row>
    <row r="657" spans="1:30" ht="17.25" customHeight="1" x14ac:dyDescent="0.3">
      <c r="I657" s="102"/>
      <c r="O657" s="124"/>
    </row>
    <row r="658" spans="1:30" ht="17.25" customHeight="1" x14ac:dyDescent="0.3">
      <c r="I658" s="102"/>
      <c r="O658" s="124"/>
    </row>
    <row r="659" spans="1:30" ht="17.25" customHeight="1" x14ac:dyDescent="0.3">
      <c r="I659" s="102"/>
      <c r="O659" s="124"/>
    </row>
    <row r="660" spans="1:30" ht="17.25" customHeight="1" x14ac:dyDescent="0.3">
      <c r="I660" s="102"/>
      <c r="O660" s="124"/>
    </row>
    <row r="661" spans="1:30" ht="17.25" customHeight="1" x14ac:dyDescent="0.3">
      <c r="I661" s="102"/>
      <c r="O661" s="124"/>
    </row>
    <row r="662" spans="1:30" ht="17.25" customHeight="1" x14ac:dyDescent="0.3">
      <c r="I662" s="102"/>
      <c r="O662" s="124"/>
    </row>
    <row r="663" spans="1:30" ht="17.25" customHeight="1" x14ac:dyDescent="0.3">
      <c r="I663" s="102"/>
      <c r="O663" s="124"/>
    </row>
    <row r="664" spans="1:30" ht="17.25" customHeight="1" x14ac:dyDescent="0.3">
      <c r="I664" s="102"/>
      <c r="O664" s="124"/>
    </row>
    <row r="665" spans="1:30" ht="17.25" customHeight="1" x14ac:dyDescent="0.3">
      <c r="I665" s="102"/>
      <c r="O665" s="124"/>
    </row>
    <row r="666" spans="1:30" ht="17.25" customHeight="1" x14ac:dyDescent="0.3">
      <c r="I666" s="102"/>
      <c r="O666" s="124"/>
    </row>
    <row r="667" spans="1:30" ht="17.25" customHeight="1" x14ac:dyDescent="0.3">
      <c r="I667" s="102"/>
      <c r="O667" s="124"/>
    </row>
    <row r="668" spans="1:30" ht="17.25" customHeight="1" x14ac:dyDescent="0.3">
      <c r="I668" s="102"/>
      <c r="O668" s="124"/>
    </row>
    <row r="669" spans="1:30" ht="17.25" customHeight="1" x14ac:dyDescent="0.3">
      <c r="I669" s="109"/>
      <c r="O669" s="124"/>
    </row>
    <row r="670" spans="1:30" ht="17.25" customHeight="1" x14ac:dyDescent="0.3">
      <c r="I670" s="110"/>
      <c r="O670" s="124"/>
    </row>
    <row r="671" spans="1:30" x14ac:dyDescent="0.3">
      <c r="B671" s="83">
        <v>2013</v>
      </c>
      <c r="C671" s="83">
        <v>2014</v>
      </c>
      <c r="D671" s="83">
        <v>2015</v>
      </c>
      <c r="E671" s="83">
        <v>2016</v>
      </c>
      <c r="F671" s="83">
        <v>2017</v>
      </c>
      <c r="G671" s="83">
        <v>2018</v>
      </c>
      <c r="H671" s="93">
        <v>2019</v>
      </c>
      <c r="I671" s="111">
        <v>2020</v>
      </c>
      <c r="J671" s="93">
        <v>2021</v>
      </c>
      <c r="K671" s="64">
        <v>2022</v>
      </c>
      <c r="L671" s="83">
        <v>2023</v>
      </c>
      <c r="M671" s="83">
        <v>2024</v>
      </c>
      <c r="N671" s="132"/>
      <c r="O671" s="124"/>
      <c r="R671" s="81" t="s">
        <v>210</v>
      </c>
      <c r="S671" s="81" t="s">
        <v>211</v>
      </c>
      <c r="T671" s="81" t="s">
        <v>212</v>
      </c>
      <c r="U671" s="81" t="s">
        <v>213</v>
      </c>
      <c r="V671" s="81" t="s">
        <v>214</v>
      </c>
      <c r="W671" s="81" t="s">
        <v>215</v>
      </c>
      <c r="X671" s="81" t="s">
        <v>216</v>
      </c>
      <c r="Y671" s="81" t="s">
        <v>217</v>
      </c>
      <c r="Z671" s="81" t="s">
        <v>218</v>
      </c>
      <c r="AA671" s="81" t="s">
        <v>220</v>
      </c>
      <c r="AB671" s="81" t="s">
        <v>221</v>
      </c>
      <c r="AC671" s="81" t="s">
        <v>222</v>
      </c>
      <c r="AD671" s="85" t="s">
        <v>234</v>
      </c>
    </row>
    <row r="672" spans="1:30" ht="29.25" customHeight="1" x14ac:dyDescent="0.3">
      <c r="A672" s="112" t="s">
        <v>223</v>
      </c>
      <c r="B672" s="76">
        <v>3752773.55</v>
      </c>
      <c r="C672" s="76"/>
      <c r="D672" s="76"/>
      <c r="E672" s="76">
        <v>0</v>
      </c>
      <c r="F672" s="87">
        <v>5192798.7699999996</v>
      </c>
      <c r="G672" s="76">
        <v>2767121.07</v>
      </c>
      <c r="H672" s="94">
        <v>4589819.04</v>
      </c>
      <c r="I672" s="104">
        <v>16190911.680000002</v>
      </c>
      <c r="J672" s="94">
        <v>21683642.649999999</v>
      </c>
      <c r="K672" s="96">
        <v>22811854.770000003</v>
      </c>
      <c r="L672" s="89">
        <v>25650868.550000004</v>
      </c>
      <c r="M672" s="89">
        <f>AD672</f>
        <v>9054398.3300000001</v>
      </c>
      <c r="N672" s="133"/>
      <c r="O672" s="125"/>
      <c r="P672" s="122"/>
      <c r="Q672" s="90" t="s">
        <v>223</v>
      </c>
      <c r="R672" s="76"/>
      <c r="S672" s="76"/>
      <c r="T672" s="76">
        <v>6812019.0700000003</v>
      </c>
      <c r="U672" s="76">
        <v>2242379.2600000002</v>
      </c>
      <c r="V672" s="76"/>
      <c r="W672" s="76"/>
      <c r="X672" s="76"/>
      <c r="Y672" s="76"/>
      <c r="Z672" s="87"/>
      <c r="AA672" s="87"/>
      <c r="AB672" s="87"/>
      <c r="AC672" s="87"/>
      <c r="AD672" s="74">
        <f>SUM(R672:AC672 )</f>
        <v>9054398.3300000001</v>
      </c>
    </row>
    <row r="673" spans="9:15" x14ac:dyDescent="0.3">
      <c r="I673" s="102"/>
      <c r="O673" s="124"/>
    </row>
    <row r="674" spans="9:15" x14ac:dyDescent="0.3">
      <c r="I674" s="102"/>
      <c r="O674" s="124"/>
    </row>
    <row r="675" spans="9:15" x14ac:dyDescent="0.3">
      <c r="I675" s="102"/>
      <c r="O675" s="124"/>
    </row>
    <row r="676" spans="9:15" x14ac:dyDescent="0.3">
      <c r="I676" s="102"/>
      <c r="O676" s="124"/>
    </row>
    <row r="677" spans="9:15" x14ac:dyDescent="0.3">
      <c r="I677" s="102"/>
      <c r="O677" s="124"/>
    </row>
    <row r="678" spans="9:15" x14ac:dyDescent="0.3">
      <c r="I678" s="102"/>
      <c r="O678" s="124"/>
    </row>
    <row r="679" spans="9:15" x14ac:dyDescent="0.3">
      <c r="I679" s="102"/>
      <c r="O679" s="124"/>
    </row>
    <row r="680" spans="9:15" x14ac:dyDescent="0.3">
      <c r="I680" s="102"/>
      <c r="O680" s="124"/>
    </row>
    <row r="681" spans="9:15" x14ac:dyDescent="0.3">
      <c r="I681" s="102"/>
      <c r="O681" s="124"/>
    </row>
    <row r="682" spans="9:15" x14ac:dyDescent="0.3">
      <c r="I682" s="102"/>
      <c r="O682" s="124"/>
    </row>
    <row r="683" spans="9:15" x14ac:dyDescent="0.3">
      <c r="I683" s="102"/>
      <c r="O683" s="124"/>
    </row>
    <row r="684" spans="9:15" x14ac:dyDescent="0.3">
      <c r="I684" s="102"/>
      <c r="O684" s="124"/>
    </row>
    <row r="685" spans="9:15" x14ac:dyDescent="0.3">
      <c r="I685" s="102"/>
      <c r="O685" s="124"/>
    </row>
    <row r="686" spans="9:15" x14ac:dyDescent="0.3">
      <c r="I686" s="102"/>
      <c r="O686" s="124"/>
    </row>
    <row r="687" spans="9:15" x14ac:dyDescent="0.3">
      <c r="I687" s="102"/>
      <c r="O687" s="124"/>
    </row>
    <row r="688" spans="9:15" x14ac:dyDescent="0.3">
      <c r="I688" s="102"/>
      <c r="O688" s="124"/>
    </row>
    <row r="689" spans="1:30" x14ac:dyDescent="0.3">
      <c r="I689" s="109"/>
      <c r="O689" s="124"/>
    </row>
    <row r="690" spans="1:30" x14ac:dyDescent="0.3">
      <c r="B690" s="83">
        <v>2013</v>
      </c>
      <c r="C690" s="83">
        <v>2014</v>
      </c>
      <c r="D690" s="83">
        <v>2015</v>
      </c>
      <c r="E690" s="83">
        <v>2016</v>
      </c>
      <c r="F690" s="83">
        <v>2017</v>
      </c>
      <c r="G690" s="82">
        <v>2018</v>
      </c>
      <c r="H690" s="93">
        <v>2019</v>
      </c>
      <c r="I690" s="113">
        <v>2020</v>
      </c>
      <c r="J690" s="93">
        <v>2021</v>
      </c>
      <c r="K690" s="66">
        <v>2022</v>
      </c>
      <c r="L690" s="83">
        <v>2023</v>
      </c>
      <c r="M690" s="83">
        <v>2024</v>
      </c>
      <c r="N690" s="132"/>
      <c r="O690" s="124"/>
      <c r="R690" s="81" t="s">
        <v>210</v>
      </c>
      <c r="S690" s="81" t="s">
        <v>211</v>
      </c>
      <c r="T690" s="81" t="s">
        <v>212</v>
      </c>
      <c r="U690" s="81" t="s">
        <v>213</v>
      </c>
      <c r="V690" s="81" t="s">
        <v>214</v>
      </c>
      <c r="W690" s="81" t="s">
        <v>215</v>
      </c>
      <c r="X690" s="81" t="s">
        <v>216</v>
      </c>
      <c r="Y690" s="81" t="s">
        <v>217</v>
      </c>
      <c r="Z690" s="81" t="s">
        <v>218</v>
      </c>
      <c r="AA690" s="81" t="s">
        <v>220</v>
      </c>
      <c r="AB690" s="81" t="s">
        <v>221</v>
      </c>
      <c r="AC690" s="81" t="s">
        <v>222</v>
      </c>
      <c r="AD690" s="85" t="s">
        <v>234</v>
      </c>
    </row>
    <row r="691" spans="1:30" ht="30.75" customHeight="1" x14ac:dyDescent="0.3">
      <c r="A691" s="114" t="s">
        <v>228</v>
      </c>
      <c r="B691" s="76"/>
      <c r="C691" s="76"/>
      <c r="D691" s="76"/>
      <c r="E691" s="76"/>
      <c r="F691" s="87"/>
      <c r="G691" s="94">
        <v>753595.45</v>
      </c>
      <c r="H691" s="94">
        <v>14217180.02</v>
      </c>
      <c r="I691" s="104">
        <v>16812912.580000002</v>
      </c>
      <c r="J691" s="94">
        <v>1493432.4200000002</v>
      </c>
      <c r="K691" s="96">
        <v>0</v>
      </c>
      <c r="L691" s="89">
        <v>71685084.49000001</v>
      </c>
      <c r="M691" s="89">
        <f>AD691</f>
        <v>0</v>
      </c>
      <c r="N691" s="133"/>
      <c r="O691" s="125"/>
      <c r="P691" s="72"/>
      <c r="Q691" s="86" t="s">
        <v>229</v>
      </c>
      <c r="R691" s="76"/>
      <c r="S691" s="76"/>
      <c r="T691" s="76"/>
      <c r="U691" s="76"/>
      <c r="V691" s="76"/>
      <c r="W691" s="76"/>
      <c r="X691" s="76"/>
      <c r="Y691" s="76"/>
      <c r="Z691" s="87"/>
      <c r="AA691" s="87"/>
      <c r="AB691" s="87"/>
      <c r="AC691" s="87"/>
      <c r="AD691" s="74">
        <f>SUM(R691:AC691 )</f>
        <v>0</v>
      </c>
    </row>
    <row r="692" spans="1:30" x14ac:dyDescent="0.3">
      <c r="I692" s="102"/>
      <c r="O692" s="124"/>
    </row>
    <row r="693" spans="1:30" x14ac:dyDescent="0.3">
      <c r="I693" s="102"/>
      <c r="O693" s="124"/>
    </row>
    <row r="694" spans="1:30" x14ac:dyDescent="0.3">
      <c r="I694" s="102"/>
      <c r="O694" s="124"/>
    </row>
    <row r="695" spans="1:30" x14ac:dyDescent="0.3">
      <c r="I695" s="102"/>
      <c r="O695" s="124"/>
    </row>
    <row r="696" spans="1:30" x14ac:dyDescent="0.3">
      <c r="I696" s="102"/>
      <c r="O696" s="124"/>
    </row>
    <row r="697" spans="1:30" x14ac:dyDescent="0.3">
      <c r="I697" s="102"/>
      <c r="O697" s="124"/>
    </row>
    <row r="698" spans="1:30" x14ac:dyDescent="0.3">
      <c r="I698" s="102"/>
      <c r="O698" s="124"/>
    </row>
    <row r="699" spans="1:30" x14ac:dyDescent="0.3">
      <c r="I699" s="102"/>
      <c r="O699" s="124"/>
    </row>
    <row r="700" spans="1:30" x14ac:dyDescent="0.3">
      <c r="I700" s="102"/>
      <c r="O700" s="124"/>
    </row>
    <row r="701" spans="1:30" x14ac:dyDescent="0.3">
      <c r="I701" s="102"/>
      <c r="O701" s="124"/>
    </row>
    <row r="702" spans="1:30" x14ac:dyDescent="0.3">
      <c r="I702" s="102"/>
      <c r="O702" s="124"/>
    </row>
    <row r="703" spans="1:30" x14ac:dyDescent="0.3">
      <c r="I703" s="102"/>
      <c r="O703" s="124"/>
    </row>
    <row r="704" spans="1:30" x14ac:dyDescent="0.3">
      <c r="I704" s="102"/>
      <c r="O704" s="124"/>
    </row>
    <row r="705" spans="1:30" x14ac:dyDescent="0.3">
      <c r="I705" s="102"/>
      <c r="O705" s="124"/>
    </row>
    <row r="706" spans="1:30" x14ac:dyDescent="0.3">
      <c r="I706" s="102"/>
      <c r="O706" s="124"/>
    </row>
    <row r="707" spans="1:30" x14ac:dyDescent="0.3">
      <c r="B707" s="83">
        <v>2013</v>
      </c>
      <c r="C707" s="83">
        <v>2014</v>
      </c>
      <c r="D707" s="83">
        <v>2015</v>
      </c>
      <c r="E707" s="83">
        <v>2016</v>
      </c>
      <c r="F707" s="83">
        <v>2017</v>
      </c>
      <c r="G707" s="82">
        <v>2018</v>
      </c>
      <c r="H707" s="93">
        <v>2019</v>
      </c>
      <c r="I707" s="64">
        <v>2020</v>
      </c>
      <c r="J707" s="93">
        <v>2021</v>
      </c>
      <c r="K707" s="64">
        <v>2022</v>
      </c>
      <c r="L707" s="83">
        <v>2023</v>
      </c>
      <c r="M707" s="83">
        <v>2024</v>
      </c>
      <c r="N707" s="132"/>
      <c r="O707" s="124"/>
      <c r="R707" s="81" t="s">
        <v>210</v>
      </c>
      <c r="S707" s="81" t="s">
        <v>211</v>
      </c>
      <c r="T707" s="81" t="s">
        <v>212</v>
      </c>
      <c r="U707" s="81" t="s">
        <v>213</v>
      </c>
      <c r="V707" s="81" t="s">
        <v>214</v>
      </c>
      <c r="W707" s="81" t="s">
        <v>215</v>
      </c>
      <c r="X707" s="81" t="s">
        <v>216</v>
      </c>
      <c r="Y707" s="81" t="s">
        <v>217</v>
      </c>
      <c r="Z707" s="81" t="s">
        <v>218</v>
      </c>
      <c r="AA707" s="81" t="s">
        <v>220</v>
      </c>
      <c r="AB707" s="81" t="s">
        <v>221</v>
      </c>
      <c r="AC707" s="81" t="s">
        <v>222</v>
      </c>
      <c r="AD707" s="85" t="s">
        <v>234</v>
      </c>
    </row>
    <row r="708" spans="1:30" ht="30.75" customHeight="1" x14ac:dyDescent="0.3">
      <c r="A708" s="114" t="s">
        <v>42</v>
      </c>
      <c r="B708" s="76">
        <v>346276384.89999998</v>
      </c>
      <c r="C708" s="76">
        <v>178768483.81999999</v>
      </c>
      <c r="D708" s="76">
        <v>266975293.37</v>
      </c>
      <c r="E708" s="76">
        <v>349711059.56999999</v>
      </c>
      <c r="F708" s="87">
        <v>352770330.45999998</v>
      </c>
      <c r="G708" s="94">
        <v>291770966.22000003</v>
      </c>
      <c r="H708" s="94">
        <v>164496936.22</v>
      </c>
      <c r="I708" s="115">
        <v>194071575.65000001</v>
      </c>
      <c r="J708" s="94">
        <v>84453828.719999999</v>
      </c>
      <c r="K708" s="96">
        <v>185616673.53</v>
      </c>
      <c r="L708" s="89">
        <v>250875291.20000002</v>
      </c>
      <c r="M708" s="89">
        <f>AD708</f>
        <v>0</v>
      </c>
      <c r="N708" s="133"/>
      <c r="O708" s="125"/>
      <c r="P708" s="122"/>
      <c r="Q708" s="90" t="s">
        <v>224</v>
      </c>
      <c r="R708" s="76"/>
      <c r="S708" s="76"/>
      <c r="T708" s="76"/>
      <c r="U708" s="76"/>
      <c r="V708" s="76"/>
      <c r="W708" s="76"/>
      <c r="X708" s="76"/>
      <c r="Y708" s="76"/>
      <c r="Z708" s="87"/>
      <c r="AA708" s="87"/>
      <c r="AB708" s="87"/>
      <c r="AC708" s="87"/>
      <c r="AD708" s="74">
        <f>SUM( R708:AC708)</f>
        <v>0</v>
      </c>
    </row>
    <row r="709" spans="1:30" x14ac:dyDescent="0.3">
      <c r="I709" s="108"/>
      <c r="O709" s="124"/>
    </row>
    <row r="710" spans="1:30" x14ac:dyDescent="0.3">
      <c r="I710" s="102"/>
      <c r="O710" s="124"/>
    </row>
    <row r="711" spans="1:30" x14ac:dyDescent="0.3">
      <c r="I711" s="102"/>
      <c r="O711" s="124"/>
    </row>
    <row r="712" spans="1:30" x14ac:dyDescent="0.3">
      <c r="I712" s="102"/>
      <c r="O712" s="124"/>
    </row>
    <row r="713" spans="1:30" x14ac:dyDescent="0.3">
      <c r="I713" s="102"/>
      <c r="O713" s="124"/>
    </row>
    <row r="714" spans="1:30" x14ac:dyDescent="0.3">
      <c r="I714" s="102"/>
      <c r="O714" s="124"/>
    </row>
    <row r="715" spans="1:30" x14ac:dyDescent="0.3">
      <c r="I715" s="102"/>
      <c r="O715" s="124"/>
    </row>
    <row r="716" spans="1:30" x14ac:dyDescent="0.3">
      <c r="I716" s="102"/>
      <c r="O716" s="124"/>
    </row>
    <row r="717" spans="1:30" x14ac:dyDescent="0.3">
      <c r="I717" s="102"/>
      <c r="O717" s="124"/>
    </row>
    <row r="718" spans="1:30" x14ac:dyDescent="0.3">
      <c r="I718" s="102"/>
      <c r="O718" s="124"/>
    </row>
    <row r="719" spans="1:30" x14ac:dyDescent="0.3">
      <c r="I719" s="102"/>
      <c r="O719" s="124"/>
    </row>
    <row r="720" spans="1:30" x14ac:dyDescent="0.3">
      <c r="I720" s="102"/>
      <c r="O720" s="124"/>
    </row>
    <row r="721" spans="1:30" x14ac:dyDescent="0.3">
      <c r="I721" s="102"/>
      <c r="O721" s="124"/>
    </row>
    <row r="722" spans="1:30" x14ac:dyDescent="0.3">
      <c r="I722" s="102"/>
      <c r="O722" s="124"/>
    </row>
    <row r="723" spans="1:30" x14ac:dyDescent="0.3">
      <c r="I723" s="102"/>
      <c r="O723" s="124"/>
    </row>
    <row r="724" spans="1:30" x14ac:dyDescent="0.3">
      <c r="I724" s="102"/>
      <c r="O724" s="124"/>
    </row>
    <row r="725" spans="1:30" x14ac:dyDescent="0.3">
      <c r="I725" s="109"/>
      <c r="O725" s="124"/>
    </row>
    <row r="726" spans="1:30" x14ac:dyDescent="0.3">
      <c r="B726" s="83">
        <v>2013</v>
      </c>
      <c r="C726" s="83">
        <v>2014</v>
      </c>
      <c r="D726" s="83">
        <v>2015</v>
      </c>
      <c r="E726" s="83">
        <v>2016</v>
      </c>
      <c r="F726" s="83">
        <v>2017</v>
      </c>
      <c r="G726" s="82">
        <v>2018</v>
      </c>
      <c r="H726" s="93">
        <v>2019</v>
      </c>
      <c r="I726" s="64">
        <v>2020</v>
      </c>
      <c r="J726" s="93">
        <v>2021</v>
      </c>
      <c r="K726" s="64">
        <v>2022</v>
      </c>
      <c r="L726" s="83">
        <v>2023</v>
      </c>
      <c r="M726" s="83">
        <v>2024</v>
      </c>
      <c r="N726" s="132"/>
      <c r="O726" s="124"/>
      <c r="P726" s="84"/>
      <c r="Q726" s="116"/>
      <c r="R726" s="64" t="s">
        <v>210</v>
      </c>
      <c r="S726" s="64" t="s">
        <v>211</v>
      </c>
      <c r="T726" s="64" t="s">
        <v>212</v>
      </c>
      <c r="U726" s="64" t="s">
        <v>213</v>
      </c>
      <c r="V726" s="64" t="s">
        <v>214</v>
      </c>
      <c r="W726" s="64" t="s">
        <v>215</v>
      </c>
      <c r="X726" s="64" t="s">
        <v>216</v>
      </c>
      <c r="Y726" s="64" t="s">
        <v>217</v>
      </c>
      <c r="Z726" s="64" t="s">
        <v>218</v>
      </c>
      <c r="AA726" s="64" t="s">
        <v>220</v>
      </c>
      <c r="AB726" s="64" t="s">
        <v>221</v>
      </c>
      <c r="AC726" s="64" t="s">
        <v>222</v>
      </c>
      <c r="AD726" s="85" t="s">
        <v>234</v>
      </c>
    </row>
    <row r="727" spans="1:30" ht="30.75" x14ac:dyDescent="0.3">
      <c r="A727" s="114" t="s">
        <v>235</v>
      </c>
      <c r="B727" s="76"/>
      <c r="C727" s="76"/>
      <c r="D727" s="76"/>
      <c r="E727" s="76"/>
      <c r="F727" s="87"/>
      <c r="G727" s="94"/>
      <c r="H727" s="94"/>
      <c r="I727" s="104"/>
      <c r="J727" s="94">
        <v>2493152.52</v>
      </c>
      <c r="K727" s="96">
        <v>4153139.5700000003</v>
      </c>
      <c r="L727" s="89">
        <v>6429831.7699999996</v>
      </c>
      <c r="M727" s="89">
        <f>AD727</f>
        <v>260035.28</v>
      </c>
      <c r="N727" s="133"/>
      <c r="O727" s="124"/>
      <c r="P727" s="84"/>
      <c r="Q727" s="86" t="s">
        <v>233</v>
      </c>
      <c r="R727" s="96"/>
      <c r="S727" s="96"/>
      <c r="T727" s="96">
        <v>31700.880000000001</v>
      </c>
      <c r="U727" s="96">
        <v>228334.4</v>
      </c>
      <c r="V727" s="96"/>
      <c r="W727" s="96"/>
      <c r="X727" s="96"/>
      <c r="Y727" s="96"/>
      <c r="Z727" s="96"/>
      <c r="AA727" s="96"/>
      <c r="AB727" s="96"/>
      <c r="AC727" s="69"/>
      <c r="AD727" s="74">
        <f>SUM(R727:AC727 )</f>
        <v>260035.28</v>
      </c>
    </row>
    <row r="728" spans="1:30" x14ac:dyDescent="0.3">
      <c r="I728" s="102"/>
      <c r="O728" s="124"/>
    </row>
    <row r="729" spans="1:30" x14ac:dyDescent="0.3">
      <c r="I729" s="102"/>
      <c r="O729" s="124"/>
    </row>
    <row r="730" spans="1:30" x14ac:dyDescent="0.3">
      <c r="I730" s="102"/>
      <c r="O730" s="124"/>
    </row>
    <row r="731" spans="1:30" x14ac:dyDescent="0.3">
      <c r="I731" s="102"/>
      <c r="O731" s="124"/>
    </row>
    <row r="732" spans="1:30" x14ac:dyDescent="0.3">
      <c r="I732" s="102"/>
      <c r="O732" s="124"/>
    </row>
    <row r="733" spans="1:30" x14ac:dyDescent="0.3">
      <c r="I733" s="102"/>
      <c r="O733" s="124"/>
    </row>
    <row r="734" spans="1:30" x14ac:dyDescent="0.3">
      <c r="I734" s="102"/>
      <c r="O734" s="124"/>
    </row>
    <row r="735" spans="1:30" x14ac:dyDescent="0.3">
      <c r="I735" s="102"/>
      <c r="O735" s="124"/>
    </row>
    <row r="736" spans="1:30" x14ac:dyDescent="0.3">
      <c r="I736" s="102"/>
      <c r="O736" s="124"/>
    </row>
    <row r="737" spans="1:30" x14ac:dyDescent="0.3">
      <c r="I737" s="102"/>
      <c r="O737" s="124"/>
    </row>
    <row r="738" spans="1:30" x14ac:dyDescent="0.3">
      <c r="I738" s="102"/>
      <c r="O738" s="124"/>
    </row>
    <row r="739" spans="1:30" x14ac:dyDescent="0.3">
      <c r="I739" s="102"/>
      <c r="O739" s="124"/>
    </row>
    <row r="740" spans="1:30" x14ac:dyDescent="0.3">
      <c r="I740" s="102"/>
      <c r="O740" s="124"/>
    </row>
    <row r="741" spans="1:30" x14ac:dyDescent="0.3">
      <c r="I741" s="102"/>
      <c r="O741" s="124"/>
    </row>
    <row r="742" spans="1:30" x14ac:dyDescent="0.3">
      <c r="I742" s="102"/>
      <c r="O742" s="124"/>
    </row>
    <row r="743" spans="1:30" x14ac:dyDescent="0.3">
      <c r="I743" s="102"/>
      <c r="O743" s="124"/>
    </row>
    <row r="744" spans="1:30" x14ac:dyDescent="0.3">
      <c r="I744" s="109"/>
      <c r="O744" s="124"/>
    </row>
    <row r="745" spans="1:30" x14ac:dyDescent="0.3">
      <c r="I745" s="110"/>
      <c r="O745" s="124"/>
    </row>
    <row r="746" spans="1:30" x14ac:dyDescent="0.3">
      <c r="I746" s="102"/>
      <c r="O746" s="124"/>
    </row>
    <row r="747" spans="1:30" x14ac:dyDescent="0.3">
      <c r="I747" s="102"/>
      <c r="O747" s="124"/>
    </row>
    <row r="748" spans="1:30" x14ac:dyDescent="0.3">
      <c r="I748" s="102"/>
      <c r="O748" s="124"/>
    </row>
    <row r="749" spans="1:30" x14ac:dyDescent="0.3">
      <c r="O749" s="124"/>
    </row>
    <row r="750" spans="1:30" x14ac:dyDescent="0.3">
      <c r="B750" s="83">
        <v>2013</v>
      </c>
      <c r="C750" s="83">
        <v>2014</v>
      </c>
      <c r="D750" s="83">
        <v>2015</v>
      </c>
      <c r="E750" s="83">
        <v>2016</v>
      </c>
      <c r="F750" s="83">
        <v>2017</v>
      </c>
      <c r="G750" s="82">
        <v>2018</v>
      </c>
      <c r="H750" s="93">
        <v>2019</v>
      </c>
      <c r="I750" s="64">
        <v>2020</v>
      </c>
      <c r="J750" s="93">
        <v>2021</v>
      </c>
      <c r="K750" s="64">
        <v>2022</v>
      </c>
      <c r="L750" s="83">
        <v>2023</v>
      </c>
      <c r="M750" s="83">
        <v>2024</v>
      </c>
      <c r="N750" s="132"/>
      <c r="O750" s="124"/>
      <c r="R750" s="81" t="s">
        <v>210</v>
      </c>
      <c r="S750" s="81" t="s">
        <v>211</v>
      </c>
      <c r="T750" s="81" t="s">
        <v>212</v>
      </c>
      <c r="U750" s="81" t="s">
        <v>213</v>
      </c>
      <c r="V750" s="81" t="s">
        <v>214</v>
      </c>
      <c r="W750" s="81" t="s">
        <v>215</v>
      </c>
      <c r="X750" s="81" t="s">
        <v>216</v>
      </c>
      <c r="Y750" s="81" t="s">
        <v>217</v>
      </c>
      <c r="Z750" s="81" t="s">
        <v>218</v>
      </c>
      <c r="AA750" s="81" t="s">
        <v>220</v>
      </c>
      <c r="AB750" s="81" t="s">
        <v>221</v>
      </c>
      <c r="AC750" s="81" t="s">
        <v>222</v>
      </c>
      <c r="AD750" s="85" t="s">
        <v>234</v>
      </c>
    </row>
    <row r="751" spans="1:30" ht="30.75" customHeight="1" x14ac:dyDescent="0.3">
      <c r="A751" s="114" t="s">
        <v>236</v>
      </c>
      <c r="B751" s="76"/>
      <c r="C751" s="76"/>
      <c r="D751" s="76"/>
      <c r="E751" s="76"/>
      <c r="F751" s="87"/>
      <c r="G751" s="94"/>
      <c r="H751" s="94"/>
      <c r="I751" s="104"/>
      <c r="J751" s="94">
        <v>11827231.089999996</v>
      </c>
      <c r="K751" s="96">
        <v>0</v>
      </c>
      <c r="L751" s="89">
        <v>0</v>
      </c>
      <c r="M751" s="89">
        <f>AD751</f>
        <v>0</v>
      </c>
      <c r="N751" s="133"/>
      <c r="O751" s="124"/>
      <c r="P751" s="92"/>
      <c r="Q751" s="90" t="s">
        <v>219</v>
      </c>
      <c r="R751" s="76"/>
      <c r="S751" s="76"/>
      <c r="T751" s="76"/>
      <c r="U751" s="76"/>
      <c r="V751" s="76"/>
      <c r="W751" s="76"/>
      <c r="X751" s="76"/>
      <c r="Y751" s="76"/>
      <c r="Z751" s="87"/>
      <c r="AA751" s="87"/>
      <c r="AB751" s="87"/>
      <c r="AC751" s="87"/>
      <c r="AD751" s="74">
        <f>SUM(R751:AC751)</f>
        <v>0</v>
      </c>
    </row>
    <row r="752" spans="1:30" x14ac:dyDescent="0.3">
      <c r="I752" s="102"/>
      <c r="O752" s="124"/>
    </row>
    <row r="753" spans="2:30" x14ac:dyDescent="0.3">
      <c r="I753" s="102"/>
      <c r="O753" s="124"/>
    </row>
    <row r="754" spans="2:30" x14ac:dyDescent="0.3">
      <c r="I754" s="102"/>
      <c r="O754" s="124"/>
    </row>
    <row r="755" spans="2:30" x14ac:dyDescent="0.3">
      <c r="I755" s="102"/>
      <c r="O755" s="124"/>
    </row>
    <row r="756" spans="2:30" x14ac:dyDescent="0.3">
      <c r="I756" s="102"/>
      <c r="O756" s="124"/>
    </row>
    <row r="757" spans="2:30" x14ac:dyDescent="0.3">
      <c r="I757" s="102"/>
      <c r="O757" s="124"/>
    </row>
    <row r="758" spans="2:30" x14ac:dyDescent="0.3">
      <c r="I758" s="102"/>
      <c r="O758" s="124"/>
    </row>
    <row r="759" spans="2:30" x14ac:dyDescent="0.3">
      <c r="I759" s="102"/>
      <c r="O759" s="124"/>
    </row>
    <row r="760" spans="2:30" x14ac:dyDescent="0.3">
      <c r="I760" s="102"/>
      <c r="O760" s="124"/>
    </row>
    <row r="761" spans="2:30" x14ac:dyDescent="0.3">
      <c r="I761" s="102"/>
      <c r="O761" s="124"/>
    </row>
    <row r="762" spans="2:30" x14ac:dyDescent="0.3">
      <c r="I762" s="102"/>
      <c r="O762" s="124"/>
    </row>
    <row r="763" spans="2:30" x14ac:dyDescent="0.3">
      <c r="I763" s="102"/>
      <c r="O763" s="124"/>
    </row>
    <row r="764" spans="2:30" x14ac:dyDescent="0.3">
      <c r="I764" s="102"/>
      <c r="O764" s="124"/>
    </row>
    <row r="765" spans="2:30" x14ac:dyDescent="0.3">
      <c r="I765" s="102"/>
      <c r="O765" s="124"/>
    </row>
    <row r="766" spans="2:30" x14ac:dyDescent="0.3">
      <c r="I766" s="102"/>
      <c r="O766" s="124"/>
    </row>
    <row r="767" spans="2:30" x14ac:dyDescent="0.3">
      <c r="I767" s="102"/>
      <c r="O767" s="124"/>
    </row>
    <row r="768" spans="2:30" x14ac:dyDescent="0.3">
      <c r="B768" s="83">
        <v>2013</v>
      </c>
      <c r="C768" s="83">
        <v>2014</v>
      </c>
      <c r="D768" s="83">
        <v>2015</v>
      </c>
      <c r="E768" s="83">
        <v>2016</v>
      </c>
      <c r="F768" s="83">
        <v>2017</v>
      </c>
      <c r="G768" s="83">
        <v>2018</v>
      </c>
      <c r="H768" s="64">
        <v>2019</v>
      </c>
      <c r="I768" s="82">
        <v>2020</v>
      </c>
      <c r="J768" s="83">
        <v>2021</v>
      </c>
      <c r="K768" s="64">
        <v>2022</v>
      </c>
      <c r="L768" s="83">
        <v>2023</v>
      </c>
      <c r="M768" s="83">
        <v>2024</v>
      </c>
      <c r="N768" s="132"/>
      <c r="O768" s="124"/>
      <c r="R768" s="83" t="s">
        <v>210</v>
      </c>
      <c r="S768" s="83" t="s">
        <v>211</v>
      </c>
      <c r="T768" s="83" t="s">
        <v>212</v>
      </c>
      <c r="U768" s="83" t="s">
        <v>213</v>
      </c>
      <c r="V768" s="83" t="s">
        <v>214</v>
      </c>
      <c r="W768" s="83" t="s">
        <v>215</v>
      </c>
      <c r="X768" s="83" t="s">
        <v>216</v>
      </c>
      <c r="Y768" s="83" t="s">
        <v>217</v>
      </c>
      <c r="Z768" s="83" t="s">
        <v>218</v>
      </c>
      <c r="AA768" s="83" t="s">
        <v>220</v>
      </c>
      <c r="AB768" s="83" t="s">
        <v>221</v>
      </c>
      <c r="AC768" s="83" t="s">
        <v>222</v>
      </c>
      <c r="AD768" s="85" t="s">
        <v>234</v>
      </c>
    </row>
    <row r="769" spans="1:33" ht="39.75" customHeight="1" x14ac:dyDescent="0.3">
      <c r="A769" s="117" t="s">
        <v>225</v>
      </c>
      <c r="B769" s="96">
        <v>1184996739.9700007</v>
      </c>
      <c r="C769" s="96">
        <v>1127633894.8800004</v>
      </c>
      <c r="D769" s="96">
        <v>1245635038.9699998</v>
      </c>
      <c r="E769" s="96">
        <v>1416607309.0800006</v>
      </c>
      <c r="F769" s="96">
        <v>1525927207.7800002</v>
      </c>
      <c r="G769" s="96">
        <v>1542010297.4199998</v>
      </c>
      <c r="H769" s="96">
        <v>1585812368.54</v>
      </c>
      <c r="I769" s="108">
        <v>1634462503.21</v>
      </c>
      <c r="J769" s="96">
        <v>1633782197.2400002</v>
      </c>
      <c r="K769" s="96">
        <v>1977846115.8640001</v>
      </c>
      <c r="L769" s="89">
        <v>2283466204.5599999</v>
      </c>
      <c r="M769" s="89">
        <f>AD769</f>
        <v>644198282.59000003</v>
      </c>
      <c r="N769" s="133"/>
      <c r="O769" s="127"/>
      <c r="P769" s="118"/>
      <c r="Q769" s="96" t="s">
        <v>226</v>
      </c>
      <c r="R769" s="76">
        <f t="shared" ref="R769:AC769" si="0">R3+R25+R47+R67+R89+R113+R137+R158+R177+R196+R216+R237+R256+R275+R294+R316+R335+R353+R372+R393+R413+R432+R451+R470+R489+R509+R529+R548+R572++R590+R613+R652+R632+R672+R691+R708+R727+R751</f>
        <v>151744698.17000002</v>
      </c>
      <c r="S769" s="76">
        <f t="shared" si="0"/>
        <v>185013169.78999999</v>
      </c>
      <c r="T769" s="76">
        <f t="shared" si="0"/>
        <v>162998526.37</v>
      </c>
      <c r="U769" s="76">
        <f t="shared" si="0"/>
        <v>144441888.25999999</v>
      </c>
      <c r="V769" s="76">
        <f t="shared" si="0"/>
        <v>0</v>
      </c>
      <c r="W769" s="76">
        <f t="shared" si="0"/>
        <v>0</v>
      </c>
      <c r="X769" s="76">
        <f t="shared" si="0"/>
        <v>0</v>
      </c>
      <c r="Y769" s="76">
        <f t="shared" si="0"/>
        <v>0</v>
      </c>
      <c r="Z769" s="76">
        <f t="shared" si="0"/>
        <v>0</v>
      </c>
      <c r="AA769" s="76">
        <f t="shared" si="0"/>
        <v>0</v>
      </c>
      <c r="AB769" s="76">
        <f t="shared" si="0"/>
        <v>0</v>
      </c>
      <c r="AC769" s="76">
        <f t="shared" si="0"/>
        <v>0</v>
      </c>
      <c r="AD769" s="74">
        <f>SUM(R769:AC769 )</f>
        <v>644198282.59000003</v>
      </c>
      <c r="AG769" s="130">
        <v>149622185.71000004</v>
      </c>
    </row>
    <row r="770" spans="1:33" x14ac:dyDescent="0.3">
      <c r="I770" s="102"/>
      <c r="O770" s="124"/>
      <c r="AG770">
        <v>148832568.03</v>
      </c>
    </row>
    <row r="771" spans="1:33" x14ac:dyDescent="0.3">
      <c r="I771" s="102"/>
      <c r="O771" s="124"/>
      <c r="AG771" s="130">
        <f>AG769-AG770</f>
        <v>789617.68000003695</v>
      </c>
    </row>
    <row r="772" spans="1:33" x14ac:dyDescent="0.3">
      <c r="I772" s="102"/>
      <c r="O772" s="124"/>
      <c r="AD772" s="75"/>
    </row>
    <row r="773" spans="1:33" x14ac:dyDescent="0.3">
      <c r="I773" s="102"/>
      <c r="O773" s="124"/>
      <c r="AD773" s="75"/>
    </row>
    <row r="774" spans="1:33" x14ac:dyDescent="0.3">
      <c r="I774" s="102"/>
      <c r="O774" s="124"/>
      <c r="AD774" s="75"/>
    </row>
    <row r="775" spans="1:33" x14ac:dyDescent="0.3">
      <c r="I775" s="102"/>
      <c r="O775" s="124"/>
      <c r="AD775" s="75"/>
    </row>
    <row r="776" spans="1:33" x14ac:dyDescent="0.3">
      <c r="I776" s="102"/>
      <c r="O776" s="124"/>
      <c r="AD776" s="75"/>
    </row>
    <row r="777" spans="1:33" x14ac:dyDescent="0.3">
      <c r="I777" s="102"/>
      <c r="O777" s="124"/>
      <c r="AD777" s="75"/>
    </row>
    <row r="778" spans="1:33" x14ac:dyDescent="0.3">
      <c r="I778" s="102"/>
      <c r="O778" s="124"/>
    </row>
    <row r="779" spans="1:33" x14ac:dyDescent="0.3">
      <c r="I779" s="102"/>
      <c r="O779" s="124"/>
    </row>
    <row r="780" spans="1:33" x14ac:dyDescent="0.3">
      <c r="I780" s="102"/>
      <c r="O780" s="124"/>
    </row>
    <row r="781" spans="1:33" x14ac:dyDescent="0.3">
      <c r="I781" s="102"/>
      <c r="O781" s="124"/>
    </row>
    <row r="782" spans="1:33" x14ac:dyDescent="0.3">
      <c r="I782" s="102"/>
      <c r="O782" s="124"/>
    </row>
    <row r="783" spans="1:33" x14ac:dyDescent="0.3">
      <c r="I783" s="102"/>
      <c r="O783" s="124"/>
    </row>
    <row r="784" spans="1:33" x14ac:dyDescent="0.3">
      <c r="I784" s="102"/>
      <c r="O784" s="124"/>
    </row>
    <row r="785" spans="6:30" x14ac:dyDescent="0.3">
      <c r="I785" s="102"/>
      <c r="O785" s="124"/>
    </row>
    <row r="786" spans="6:30" x14ac:dyDescent="0.3">
      <c r="I786" s="119"/>
      <c r="O786" s="124"/>
      <c r="AD786" s="75"/>
    </row>
    <row r="787" spans="6:30" x14ac:dyDescent="0.3">
      <c r="F787" s="91"/>
      <c r="G787" s="91"/>
      <c r="H787" s="91"/>
      <c r="I787" s="104"/>
      <c r="J787" s="91"/>
      <c r="K787" s="91"/>
      <c r="O787" s="128"/>
      <c r="P787" s="91"/>
      <c r="Q787" s="91"/>
      <c r="R787" s="91"/>
      <c r="S787" s="91"/>
      <c r="T787" s="91"/>
      <c r="U787" s="91"/>
      <c r="V787" s="91"/>
      <c r="W787" s="91"/>
      <c r="X787" s="91"/>
      <c r="AD787" s="75"/>
    </row>
    <row r="788" spans="6:30" x14ac:dyDescent="0.3">
      <c r="F788" s="70"/>
      <c r="G788" s="70"/>
      <c r="H788" s="70"/>
      <c r="I788" s="102"/>
      <c r="J788" s="70"/>
      <c r="K788" s="70"/>
      <c r="O788" s="125"/>
      <c r="P788" s="70"/>
      <c r="Q788" s="70"/>
      <c r="R788" s="70"/>
      <c r="S788" s="70"/>
      <c r="T788" s="70"/>
      <c r="U788" s="70"/>
      <c r="V788" s="70"/>
      <c r="W788" s="70"/>
      <c r="X788" s="67"/>
      <c r="AD788" s="75"/>
    </row>
    <row r="789" spans="6:30" x14ac:dyDescent="0.3">
      <c r="I789" s="102"/>
      <c r="O789" s="124"/>
      <c r="AD789" s="75"/>
    </row>
    <row r="790" spans="6:30" x14ac:dyDescent="0.3">
      <c r="I790" s="102"/>
      <c r="O790" s="124"/>
    </row>
    <row r="791" spans="6:30" x14ac:dyDescent="0.3">
      <c r="I791" s="102"/>
      <c r="O791" s="124"/>
    </row>
    <row r="792" spans="6:30" x14ac:dyDescent="0.3">
      <c r="I792" s="102"/>
      <c r="O792" s="124"/>
    </row>
    <row r="793" spans="6:30" x14ac:dyDescent="0.3">
      <c r="I793" s="102"/>
      <c r="O793" s="124"/>
    </row>
    <row r="794" spans="6:30" x14ac:dyDescent="0.3">
      <c r="I794" s="102"/>
      <c r="O794" s="124"/>
    </row>
    <row r="795" spans="6:30" x14ac:dyDescent="0.3">
      <c r="I795" s="102"/>
      <c r="O795" s="124"/>
    </row>
    <row r="796" spans="6:30" x14ac:dyDescent="0.3">
      <c r="I796" s="102"/>
      <c r="O796" s="124"/>
    </row>
    <row r="797" spans="6:30" x14ac:dyDescent="0.3">
      <c r="I797" s="102"/>
    </row>
    <row r="798" spans="6:30" x14ac:dyDescent="0.3">
      <c r="I798" s="102"/>
    </row>
    <row r="799" spans="6:30" x14ac:dyDescent="0.3">
      <c r="I799" s="102"/>
    </row>
    <row r="800" spans="6:30" x14ac:dyDescent="0.3">
      <c r="I800" s="102"/>
    </row>
    <row r="801" spans="9:9" x14ac:dyDescent="0.3">
      <c r="I801" s="102"/>
    </row>
    <row r="802" spans="9:9" x14ac:dyDescent="0.3">
      <c r="I802" s="102"/>
    </row>
    <row r="803" spans="9:9" x14ac:dyDescent="0.3">
      <c r="I803" s="102"/>
    </row>
    <row r="804" spans="9:9" x14ac:dyDescent="0.3">
      <c r="I804" s="102"/>
    </row>
    <row r="805" spans="9:9" x14ac:dyDescent="0.3">
      <c r="I805" s="109"/>
    </row>
    <row r="806" spans="9:9" x14ac:dyDescent="0.3">
      <c r="I806" s="110"/>
    </row>
    <row r="807" spans="9:9" x14ac:dyDescent="0.3">
      <c r="I807" s="102"/>
    </row>
    <row r="808" spans="9:9" x14ac:dyDescent="0.3">
      <c r="I808" s="102"/>
    </row>
    <row r="809" spans="9:9" x14ac:dyDescent="0.3">
      <c r="I809" s="102"/>
    </row>
    <row r="810" spans="9:9" x14ac:dyDescent="0.3">
      <c r="I810" s="102"/>
    </row>
    <row r="811" spans="9:9" x14ac:dyDescent="0.3">
      <c r="I811" s="102"/>
    </row>
    <row r="812" spans="9:9" x14ac:dyDescent="0.3">
      <c r="I812" s="102"/>
    </row>
    <row r="813" spans="9:9" x14ac:dyDescent="0.3">
      <c r="I813" s="102"/>
    </row>
    <row r="814" spans="9:9" x14ac:dyDescent="0.3">
      <c r="I814" s="102"/>
    </row>
  </sheetData>
  <mergeCells count="1">
    <mergeCell ref="R1:Z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GRÁFICAS GASTOS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2015-08-15T18:36:11Z</dcterms:created>
  <dcterms:modified xsi:type="dcterms:W3CDTF">2024-06-04T21:16:02Z</dcterms:modified>
</cp:coreProperties>
</file>