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charts/chart7.xml" ContentType="application/vnd.openxmlformats-officedocument.drawingml.chart+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charts/chart9.xml" ContentType="application/vnd.openxmlformats-officedocument.drawingml.chart+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charts/chart11.xml" ContentType="application/vnd.openxmlformats-officedocument.drawingml.chart+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charts/chart13.xml" ContentType="application/vnd.openxmlformats-officedocument.drawingml.chart+xml"/>
  <Override PartName="/xl/charts/chart14.xml" ContentType="application/vnd.openxmlformats-officedocument.drawingml.chart+xml"/>
  <Override PartName="/xl/charts/style7.xml" ContentType="application/vnd.ms-office.chartstyle+xml"/>
  <Override PartName="/xl/charts/colors7.xml" ContentType="application/vnd.ms-office.chartcolorstyle+xml"/>
  <Override PartName="/xl/charts/chart15.xml" ContentType="application/vnd.openxmlformats-officedocument.drawingml.chart+xml"/>
  <Override PartName="/xl/charts/chart16.xml" ContentType="application/vnd.openxmlformats-officedocument.drawingml.chart+xml"/>
  <Override PartName="/xl/charts/style8.xml" ContentType="application/vnd.ms-office.chartstyle+xml"/>
  <Override PartName="/xl/charts/colors8.xml" ContentType="application/vnd.ms-office.chartcolorstyle+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style9.xml" ContentType="application/vnd.ms-office.chartstyle+xml"/>
  <Override PartName="/xl/charts/colors9.xml" ContentType="application/vnd.ms-office.chartcolorstyle+xml"/>
  <Override PartName="/xl/charts/chart20.xml" ContentType="application/vnd.openxmlformats-officedocument.drawingml.chart+xml"/>
  <Override PartName="/xl/charts/chart21.xml" ContentType="application/vnd.openxmlformats-officedocument.drawingml.chart+xml"/>
  <Override PartName="/xl/charts/style10.xml" ContentType="application/vnd.ms-office.chartstyle+xml"/>
  <Override PartName="/xl/charts/colors10.xml" ContentType="application/vnd.ms-office.chartcolorstyle+xml"/>
  <Override PartName="/xl/charts/chart22.xml" ContentType="application/vnd.openxmlformats-officedocument.drawingml.chart+xml"/>
  <Override PartName="/xl/charts/chart23.xml" ContentType="application/vnd.openxmlformats-officedocument.drawingml.chart+xml"/>
  <Override PartName="/xl/charts/style11.xml" ContentType="application/vnd.ms-office.chartstyle+xml"/>
  <Override PartName="/xl/charts/colors11.xml" ContentType="application/vnd.ms-office.chartcolorstyle+xml"/>
  <Override PartName="/xl/charts/chart24.xml" ContentType="application/vnd.openxmlformats-officedocument.drawingml.chart+xml"/>
  <Override PartName="/xl/charts/chart25.xml" ContentType="application/vnd.openxmlformats-officedocument.drawingml.chart+xml"/>
  <Override PartName="/xl/charts/style12.xml" ContentType="application/vnd.ms-office.chartstyle+xml"/>
  <Override PartName="/xl/charts/colors12.xml" ContentType="application/vnd.ms-office.chartcolorstyle+xml"/>
  <Override PartName="/xl/charts/chart26.xml" ContentType="application/vnd.openxmlformats-officedocument.drawingml.chart+xml"/>
  <Override PartName="/xl/charts/chart27.xml" ContentType="application/vnd.openxmlformats-officedocument.drawingml.chart+xml"/>
  <Override PartName="/xl/charts/style13.xml" ContentType="application/vnd.ms-office.chartstyle+xml"/>
  <Override PartName="/xl/charts/colors13.xml" ContentType="application/vnd.ms-office.chartcolorstyle+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style14.xml" ContentType="application/vnd.ms-office.chartstyle+xml"/>
  <Override PartName="/xl/charts/colors14.xml" ContentType="application/vnd.ms-office.chartcolorstyle+xml"/>
  <Override PartName="/xl/charts/chart31.xml" ContentType="application/vnd.openxmlformats-officedocument.drawingml.chart+xml"/>
  <Override PartName="/xl/charts/style15.xml" ContentType="application/vnd.ms-office.chartstyle+xml"/>
  <Override PartName="/xl/charts/colors15.xml" ContentType="application/vnd.ms-office.chartcolorstyle+xml"/>
  <Override PartName="/xl/charts/chart32.xml" ContentType="application/vnd.openxmlformats-officedocument.drawingml.chart+xml"/>
  <Override PartName="/xl/charts/chart33.xml" ContentType="application/vnd.openxmlformats-officedocument.drawingml.chart+xml"/>
  <Override PartName="/xl/charts/style16.xml" ContentType="application/vnd.ms-office.chartstyle+xml"/>
  <Override PartName="/xl/charts/colors16.xml" ContentType="application/vnd.ms-office.chartcolorstyle+xml"/>
  <Override PartName="/xl/charts/chart34.xml" ContentType="application/vnd.openxmlformats-officedocument.drawingml.chart+xml"/>
  <Override PartName="/xl/charts/chart35.xml" ContentType="application/vnd.openxmlformats-officedocument.drawingml.chart+xml"/>
  <Override PartName="/xl/charts/style17.xml" ContentType="application/vnd.ms-office.chartstyle+xml"/>
  <Override PartName="/xl/charts/colors17.xml" ContentType="application/vnd.ms-office.chartcolorstyle+xml"/>
  <Override PartName="/xl/charts/chart36.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hidePivotFieldList="1"/>
  <mc:AlternateContent xmlns:mc="http://schemas.openxmlformats.org/markup-compatibility/2006">
    <mc:Choice Requires="x15">
      <x15ac:absPath xmlns:x15ac="http://schemas.microsoft.com/office/spreadsheetml/2010/11/ac" url="C:\Users\IAP\Documents\INFORMACIÓN FINANCIERA\2024\"/>
    </mc:Choice>
  </mc:AlternateContent>
  <xr:revisionPtr revIDLastSave="0" documentId="8_{4A059DF6-AC3C-49B9-A3C8-02DADA844331}" xr6:coauthVersionLast="47" xr6:coauthVersionMax="47" xr10:uidLastSave="{00000000-0000-0000-0000-000000000000}"/>
  <bookViews>
    <workbookView xWindow="-120" yWindow="-120" windowWidth="20730" windowHeight="11160" tabRatio="597" firstSheet="1" activeTab="1" xr2:uid="{00000000-000D-0000-FFFF-FFFF00000000}"/>
  </bookViews>
  <sheets>
    <sheet name="Balanzas a Diciembre 2015" sheetId="2" state="hidden" r:id="rId1"/>
    <sheet name="GRÁFICAS INGRESOS  2024" sheetId="10"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34" i="10" l="1"/>
  <c r="T334" i="10" l="1"/>
  <c r="R334" i="10"/>
  <c r="S334" i="10"/>
  <c r="Q334" i="10"/>
  <c r="AC275" i="10"/>
  <c r="M275" i="10" s="1"/>
  <c r="AC256" i="10"/>
  <c r="M256" i="10" s="1"/>
  <c r="AC234" i="10"/>
  <c r="M234" i="10" s="1"/>
  <c r="AC215" i="10"/>
  <c r="M215" i="10" s="1"/>
  <c r="AC177" i="10"/>
  <c r="M177" i="10" s="1"/>
  <c r="AC139" i="10"/>
  <c r="M139" i="10" s="1"/>
  <c r="AC120" i="10"/>
  <c r="M120" i="10" s="1"/>
  <c r="AC101" i="10"/>
  <c r="M101" i="10" s="1"/>
  <c r="AC82" i="10"/>
  <c r="M82" i="10" s="1"/>
  <c r="AC63" i="10"/>
  <c r="M63" i="10" s="1"/>
  <c r="AC44" i="10"/>
  <c r="M44" i="10" s="1"/>
  <c r="AC25" i="10"/>
  <c r="M25" i="10" s="1"/>
  <c r="AC196" i="10"/>
  <c r="M196" i="10" s="1"/>
  <c r="AC158" i="10"/>
  <c r="M158" i="10" s="1"/>
  <c r="AC340" i="10" l="1"/>
  <c r="AC334" i="10"/>
  <c r="M334" i="10" s="1"/>
  <c r="AC317" i="10" l="1"/>
  <c r="M317" i="10" s="1"/>
  <c r="AC294" i="10"/>
  <c r="M294" i="10" s="1"/>
  <c r="AE196" i="10"/>
  <c r="G158" i="10" l="1"/>
  <c r="AC6" i="10"/>
  <c r="M6" i="10" s="1"/>
  <c r="G6" i="10" l="1"/>
  <c r="AV66" i="2" l="1"/>
  <c r="AV67" i="2"/>
  <c r="AV68" i="2"/>
  <c r="AV69" i="2"/>
  <c r="AV70" i="2"/>
  <c r="AV71" i="2"/>
  <c r="AV72" i="2"/>
  <c r="AV73" i="2"/>
  <c r="AV74" i="2"/>
  <c r="AV75" i="2"/>
  <c r="AV76" i="2"/>
  <c r="AV77" i="2"/>
  <c r="AV78" i="2"/>
  <c r="AV79" i="2"/>
  <c r="AV80" i="2"/>
  <c r="AV81" i="2"/>
  <c r="AV65" i="2"/>
  <c r="AV82" i="2"/>
  <c r="AV83" i="2"/>
  <c r="AN73" i="2"/>
  <c r="AN74" i="2"/>
  <c r="AN75" i="2"/>
  <c r="AN76" i="2"/>
  <c r="AN77" i="2"/>
  <c r="AN78" i="2"/>
  <c r="AN79" i="2"/>
  <c r="AN80" i="2"/>
  <c r="AN81" i="2"/>
  <c r="AN82" i="2"/>
  <c r="AN142" i="2"/>
  <c r="AN141" i="2"/>
  <c r="AN140" i="2"/>
  <c r="AN139" i="2"/>
  <c r="AN138" i="2"/>
  <c r="AN137" i="2"/>
  <c r="AN136" i="2"/>
  <c r="AN135" i="2"/>
  <c r="AN134" i="2"/>
  <c r="AN133" i="2"/>
  <c r="AN132" i="2"/>
  <c r="AN131" i="2"/>
  <c r="AN130" i="2"/>
  <c r="AN129" i="2"/>
  <c r="AN128" i="2"/>
  <c r="AN127" i="2"/>
  <c r="AN126" i="2"/>
  <c r="AN125" i="2"/>
  <c r="AN124" i="2"/>
  <c r="AN123" i="2"/>
  <c r="AN122" i="2"/>
  <c r="AN121" i="2"/>
  <c r="AN120" i="2"/>
  <c r="AN119" i="2"/>
  <c r="AN118" i="2"/>
  <c r="AN117" i="2"/>
  <c r="AN116" i="2"/>
  <c r="AN115" i="2"/>
  <c r="AN114" i="2"/>
  <c r="AN113" i="2"/>
  <c r="AN112" i="2"/>
  <c r="AN111" i="2"/>
  <c r="AN110" i="2"/>
  <c r="AN109" i="2"/>
  <c r="AN108" i="2"/>
  <c r="AN107" i="2"/>
  <c r="AN106" i="2"/>
  <c r="AN105" i="2"/>
  <c r="AN104" i="2"/>
  <c r="AN103" i="2"/>
  <c r="AN102" i="2"/>
  <c r="AN101" i="2"/>
  <c r="AN100" i="2"/>
  <c r="AN99" i="2"/>
  <c r="AN98" i="2"/>
  <c r="AN97" i="2"/>
  <c r="AN96" i="2"/>
  <c r="AN95" i="2"/>
  <c r="AN94" i="2"/>
  <c r="AN93" i="2"/>
  <c r="AN92" i="2"/>
  <c r="AN91" i="2"/>
  <c r="AN90" i="2"/>
  <c r="AN89" i="2"/>
  <c r="AN88" i="2"/>
  <c r="AN87" i="2"/>
  <c r="AN86" i="2"/>
  <c r="AN85" i="2"/>
  <c r="AN84" i="2"/>
  <c r="AN83" i="2"/>
  <c r="AN72" i="2"/>
  <c r="AN71" i="2"/>
  <c r="AN70" i="2"/>
  <c r="AN69" i="2"/>
  <c r="AN68" i="2"/>
  <c r="AN67" i="2"/>
  <c r="AN66" i="2"/>
  <c r="AN65" i="2"/>
  <c r="AN64" i="2"/>
  <c r="AN63" i="2"/>
  <c r="AN62" i="2"/>
  <c r="AN61" i="2"/>
  <c r="AN60" i="2"/>
  <c r="AN59" i="2"/>
  <c r="AN58" i="2"/>
  <c r="AN57" i="2"/>
  <c r="AN56" i="2"/>
  <c r="AN55" i="2"/>
  <c r="AN54" i="2"/>
  <c r="AN53" i="2"/>
  <c r="AN52" i="2"/>
  <c r="AN51" i="2"/>
  <c r="AN50" i="2"/>
  <c r="AN49" i="2"/>
  <c r="AN48" i="2"/>
  <c r="AN47" i="2"/>
  <c r="AN46" i="2"/>
  <c r="AN45" i="2"/>
  <c r="AN44" i="2"/>
  <c r="AN43" i="2"/>
  <c r="AN42" i="2"/>
  <c r="AN41" i="2"/>
  <c r="AN40" i="2"/>
  <c r="AN39" i="2"/>
  <c r="AN38" i="2"/>
  <c r="AN37" i="2"/>
  <c r="AN36" i="2"/>
  <c r="AN35" i="2"/>
  <c r="AN34" i="2"/>
  <c r="AN33" i="2"/>
  <c r="AN32" i="2"/>
  <c r="AN31" i="2"/>
  <c r="AN30" i="2"/>
  <c r="AN29" i="2"/>
  <c r="AN28" i="2"/>
  <c r="AN27" i="2"/>
  <c r="AN26" i="2"/>
  <c r="AN25" i="2"/>
  <c r="AN24" i="2"/>
  <c r="AN23" i="2"/>
  <c r="AN22" i="2"/>
  <c r="AN21" i="2"/>
  <c r="AN20" i="2"/>
  <c r="AN19" i="2"/>
  <c r="AN18" i="2"/>
  <c r="AN17" i="2"/>
  <c r="AN16" i="2"/>
  <c r="AN15" i="2"/>
  <c r="AN14" i="2"/>
  <c r="AN13" i="2"/>
  <c r="AN12" i="2"/>
  <c r="AN11" i="2"/>
  <c r="AN10" i="2"/>
  <c r="AN9" i="2"/>
  <c r="AF142" i="2"/>
  <c r="AF141" i="2"/>
  <c r="AF140" i="2"/>
  <c r="AF139" i="2"/>
  <c r="AF138" i="2"/>
  <c r="AF137" i="2"/>
  <c r="AF136" i="2"/>
  <c r="AF135" i="2"/>
  <c r="AF134" i="2"/>
  <c r="AF133" i="2"/>
  <c r="AF132" i="2"/>
  <c r="AF131" i="2"/>
  <c r="AF130" i="2"/>
  <c r="AF129" i="2"/>
  <c r="AF128" i="2"/>
  <c r="AF127" i="2"/>
  <c r="AF126" i="2"/>
  <c r="AF125" i="2"/>
  <c r="AF124" i="2"/>
  <c r="AF123" i="2"/>
  <c r="AF122" i="2"/>
  <c r="AF121" i="2"/>
  <c r="AF120" i="2"/>
  <c r="AF119" i="2"/>
  <c r="AF118" i="2"/>
  <c r="AF117" i="2"/>
  <c r="AF116" i="2"/>
  <c r="AF115" i="2"/>
  <c r="AF114" i="2"/>
  <c r="AF113" i="2"/>
  <c r="AF112" i="2"/>
  <c r="AF111" i="2"/>
  <c r="AF110" i="2"/>
  <c r="AF109" i="2"/>
  <c r="AF108" i="2"/>
  <c r="AF107" i="2"/>
  <c r="AF106" i="2"/>
  <c r="AF105" i="2"/>
  <c r="AF104" i="2"/>
  <c r="AF103" i="2"/>
  <c r="AF102" i="2"/>
  <c r="AF101" i="2"/>
  <c r="AF100" i="2"/>
  <c r="AF99" i="2"/>
  <c r="AF98" i="2"/>
  <c r="AF97" i="2"/>
  <c r="AF96" i="2"/>
  <c r="AF95" i="2"/>
  <c r="AF94" i="2"/>
  <c r="AF93" i="2"/>
  <c r="AF92" i="2"/>
  <c r="AF91" i="2"/>
  <c r="AF90" i="2"/>
  <c r="AF89" i="2"/>
  <c r="AF88" i="2"/>
  <c r="AF87" i="2"/>
  <c r="AF86" i="2"/>
  <c r="AF85" i="2"/>
  <c r="AF84" i="2"/>
  <c r="AF83" i="2"/>
  <c r="AF82" i="2"/>
  <c r="AF81" i="2"/>
  <c r="AF80" i="2"/>
  <c r="AF79" i="2"/>
  <c r="AF78" i="2"/>
  <c r="AF77" i="2"/>
  <c r="AF76" i="2"/>
  <c r="AF75" i="2"/>
  <c r="AF74" i="2"/>
  <c r="AF73" i="2"/>
  <c r="AF72" i="2"/>
  <c r="AF71" i="2"/>
  <c r="AF70" i="2"/>
  <c r="AF69" i="2"/>
  <c r="AF68" i="2"/>
  <c r="AF67" i="2"/>
  <c r="AF66" i="2"/>
  <c r="AF65" i="2"/>
  <c r="AF64" i="2"/>
  <c r="AF63" i="2"/>
  <c r="AF62" i="2"/>
  <c r="AF61" i="2"/>
  <c r="AF60" i="2"/>
  <c r="AF59" i="2"/>
  <c r="AF58" i="2"/>
  <c r="AF57" i="2"/>
  <c r="AF56" i="2"/>
  <c r="AF55" i="2"/>
  <c r="AF54" i="2"/>
  <c r="AF53" i="2"/>
  <c r="AF52" i="2"/>
  <c r="AF51" i="2"/>
  <c r="AF50" i="2"/>
  <c r="AF49" i="2"/>
  <c r="AF48" i="2"/>
  <c r="AF47" i="2"/>
  <c r="AF46" i="2"/>
  <c r="AF45" i="2"/>
  <c r="AF44" i="2"/>
  <c r="AF43" i="2"/>
  <c r="AF42" i="2"/>
  <c r="AF41" i="2"/>
  <c r="AF40" i="2"/>
  <c r="AF39" i="2"/>
  <c r="AF38" i="2"/>
  <c r="AF37" i="2"/>
  <c r="AF36" i="2"/>
  <c r="AF35" i="2"/>
  <c r="AF34" i="2"/>
  <c r="AF33" i="2"/>
  <c r="AF32" i="2"/>
  <c r="AF31" i="2"/>
  <c r="AF30" i="2"/>
  <c r="AF29" i="2"/>
  <c r="AF28" i="2"/>
  <c r="AF27" i="2"/>
  <c r="AF26" i="2"/>
  <c r="AF25" i="2"/>
  <c r="AF24" i="2"/>
  <c r="AF23" i="2"/>
  <c r="AF22" i="2"/>
  <c r="AF21" i="2"/>
  <c r="AF20" i="2"/>
  <c r="AF19" i="2"/>
  <c r="AF18" i="2"/>
  <c r="AF17" i="2"/>
  <c r="AF16" i="2"/>
  <c r="AF15" i="2"/>
  <c r="AF14" i="2"/>
  <c r="AF13" i="2"/>
  <c r="AF12" i="2"/>
  <c r="AF11" i="2"/>
  <c r="AF10" i="2"/>
  <c r="AF9"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83" i="2"/>
  <c r="X66" i="2"/>
  <c r="X67" i="2"/>
  <c r="X68" i="2"/>
  <c r="X69" i="2"/>
  <c r="X70" i="2"/>
  <c r="X71" i="2"/>
  <c r="X72" i="2"/>
  <c r="X73" i="2"/>
  <c r="X74" i="2"/>
  <c r="X75" i="2"/>
  <c r="X76" i="2"/>
  <c r="X77" i="2"/>
  <c r="X78" i="2"/>
  <c r="X79" i="2"/>
  <c r="X80" i="2"/>
  <c r="X81" i="2"/>
  <c r="X82" i="2"/>
  <c r="X65" i="2"/>
  <c r="H73" i="2"/>
  <c r="H74" i="2"/>
  <c r="H75" i="2"/>
  <c r="H76" i="2"/>
  <c r="H77" i="2"/>
  <c r="H78" i="2"/>
  <c r="H79" i="2"/>
  <c r="H80" i="2"/>
  <c r="H70" i="2"/>
  <c r="H71" i="2"/>
  <c r="H72" i="2"/>
  <c r="AV62" i="2"/>
  <c r="AV63" i="2"/>
  <c r="H69" i="2"/>
  <c r="H68" i="2"/>
  <c r="H67" i="2"/>
  <c r="H66" i="2"/>
  <c r="H65" i="2"/>
  <c r="X64"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83" i="2"/>
  <c r="H43" i="2"/>
  <c r="H44" i="2"/>
  <c r="H45" i="2"/>
  <c r="H46" i="2"/>
  <c r="H47" i="2"/>
  <c r="H48" i="2"/>
  <c r="H49" i="2"/>
  <c r="H50" i="2"/>
  <c r="H51" i="2"/>
  <c r="H52" i="2"/>
  <c r="H53" i="2"/>
  <c r="H54" i="2"/>
  <c r="H55" i="2"/>
  <c r="H56" i="2"/>
  <c r="H57" i="2"/>
  <c r="H58" i="2"/>
  <c r="H59" i="2"/>
  <c r="H60" i="2"/>
  <c r="H61" i="2"/>
  <c r="H62" i="2"/>
  <c r="H63" i="2"/>
  <c r="H42" i="2"/>
  <c r="H10" i="2"/>
  <c r="H11" i="2"/>
  <c r="H12" i="2"/>
  <c r="H13" i="2"/>
  <c r="H14" i="2"/>
  <c r="H15" i="2"/>
  <c r="H16" i="2"/>
  <c r="H17" i="2"/>
  <c r="H18" i="2"/>
  <c r="H19" i="2"/>
  <c r="H20" i="2"/>
  <c r="H21" i="2"/>
  <c r="H22" i="2"/>
  <c r="H23" i="2"/>
  <c r="H24" i="2"/>
  <c r="H25" i="2"/>
  <c r="H26" i="2"/>
  <c r="H27" i="2"/>
  <c r="H28" i="2"/>
  <c r="H29" i="2"/>
  <c r="H30" i="2"/>
  <c r="H31" i="2"/>
  <c r="H32" i="2"/>
  <c r="H33" i="2"/>
  <c r="H9" i="2"/>
  <c r="AV142" i="2"/>
  <c r="AV141" i="2"/>
  <c r="AV140" i="2"/>
  <c r="AV139" i="2"/>
  <c r="AV138" i="2"/>
  <c r="AV137" i="2"/>
  <c r="AV136" i="2"/>
  <c r="AV135" i="2"/>
  <c r="AV134" i="2"/>
  <c r="AV133" i="2"/>
  <c r="AV132" i="2"/>
  <c r="AV131" i="2"/>
  <c r="AV130" i="2"/>
  <c r="AV129" i="2"/>
  <c r="AV128" i="2"/>
  <c r="AV127" i="2"/>
  <c r="AV126" i="2"/>
  <c r="AV125" i="2"/>
  <c r="AV124" i="2"/>
  <c r="AV123" i="2"/>
  <c r="AV122" i="2"/>
  <c r="AV121" i="2"/>
  <c r="AV120" i="2"/>
  <c r="AV119" i="2"/>
  <c r="AV118" i="2"/>
  <c r="AV117" i="2"/>
  <c r="AV116" i="2"/>
  <c r="AV115" i="2"/>
  <c r="AV114" i="2"/>
  <c r="AV113" i="2"/>
  <c r="AV112" i="2"/>
  <c r="AV111" i="2"/>
  <c r="AV110" i="2"/>
  <c r="AV109" i="2"/>
  <c r="AV108" i="2"/>
  <c r="AV107" i="2"/>
  <c r="AV106" i="2"/>
  <c r="AV105" i="2"/>
  <c r="AV104" i="2"/>
  <c r="AV103" i="2"/>
  <c r="AV102" i="2"/>
  <c r="AV101" i="2"/>
  <c r="AV100" i="2"/>
  <c r="AV99" i="2"/>
  <c r="AV98" i="2"/>
  <c r="AV97" i="2"/>
  <c r="AV96" i="2"/>
  <c r="AV95" i="2"/>
  <c r="AV94" i="2"/>
  <c r="AV93" i="2"/>
  <c r="AV92" i="2"/>
  <c r="AV91" i="2"/>
  <c r="AV90" i="2"/>
  <c r="AV89" i="2"/>
  <c r="AV88" i="2"/>
  <c r="AV87" i="2"/>
  <c r="AV86" i="2"/>
  <c r="AV85" i="2"/>
  <c r="AV84" i="2"/>
  <c r="AV61" i="2"/>
  <c r="AV60" i="2"/>
  <c r="AV59" i="2"/>
  <c r="AV58" i="2"/>
  <c r="AV57" i="2"/>
  <c r="AV56" i="2"/>
  <c r="AV55" i="2"/>
  <c r="AV54" i="2"/>
  <c r="AV53" i="2"/>
  <c r="AV52" i="2"/>
  <c r="AV51" i="2"/>
  <c r="AV50" i="2"/>
  <c r="AV49" i="2"/>
  <c r="AV48" i="2"/>
  <c r="AV47" i="2"/>
  <c r="AV46" i="2"/>
  <c r="AV45" i="2"/>
  <c r="AV44" i="2"/>
  <c r="AV43" i="2"/>
  <c r="AV42" i="2"/>
  <c r="AV41" i="2"/>
  <c r="AV40" i="2"/>
  <c r="AV39" i="2"/>
  <c r="AV38" i="2"/>
  <c r="AV37" i="2"/>
  <c r="AV36" i="2"/>
  <c r="AV35" i="2"/>
  <c r="AV34" i="2"/>
  <c r="AV33" i="2"/>
  <c r="AV32" i="2"/>
  <c r="AV31" i="2"/>
  <c r="AV30" i="2"/>
  <c r="AV29" i="2"/>
  <c r="AV28" i="2"/>
  <c r="AV27" i="2"/>
  <c r="AV26" i="2"/>
  <c r="AV25" i="2"/>
  <c r="AV24" i="2"/>
  <c r="AV23" i="2"/>
  <c r="AV22" i="2"/>
  <c r="AV21" i="2"/>
  <c r="AV20" i="2"/>
  <c r="AV19" i="2"/>
  <c r="AV18" i="2"/>
  <c r="AV17" i="2"/>
  <c r="AV16" i="2"/>
  <c r="AV15" i="2"/>
  <c r="AV14" i="2"/>
  <c r="AV13" i="2"/>
  <c r="AV12" i="2"/>
  <c r="AV11" i="2"/>
  <c r="AV10" i="2"/>
  <c r="AV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9" i="2"/>
  <c r="K145" i="2" l="1"/>
  <c r="L145" i="2"/>
  <c r="M145" i="2"/>
  <c r="N145" i="2"/>
  <c r="O145" i="2"/>
  <c r="J145" i="2"/>
  <c r="G145" i="2" l="1"/>
  <c r="F145" i="2"/>
  <c r="E145" i="2"/>
  <c r="D145" i="2"/>
  <c r="C145" i="2"/>
  <c r="B145" i="2"/>
  <c r="AU144" i="2"/>
  <c r="AS144" i="2"/>
  <c r="AQ144" i="2"/>
  <c r="AM144" i="2"/>
  <c r="AK144" i="2"/>
  <c r="AI144" i="2"/>
  <c r="AE145" i="2"/>
  <c r="AC145" i="2"/>
  <c r="AA145" i="2"/>
  <c r="W144" i="2"/>
  <c r="U144" i="2"/>
  <c r="S144" i="2"/>
  <c r="AT143" i="2"/>
  <c r="AR143" i="2"/>
  <c r="AP143" i="2"/>
  <c r="AL143" i="2"/>
  <c r="AJ143" i="2"/>
  <c r="AH143" i="2"/>
  <c r="AD144" i="2"/>
  <c r="AB144" i="2"/>
  <c r="Z144" i="2"/>
  <c r="V143" i="2"/>
  <c r="T143" i="2"/>
  <c r="R143" i="2"/>
</calcChain>
</file>

<file path=xl/sharedStrings.xml><?xml version="1.0" encoding="utf-8"?>
<sst xmlns="http://schemas.openxmlformats.org/spreadsheetml/2006/main" count="1166" uniqueCount="233">
  <si>
    <t>MUNICIPIO DE AHOME</t>
  </si>
  <si>
    <t>4111 IMPUESTOS SOBRE LOS INGRESOS</t>
  </si>
  <si>
    <t>4112 IMPUESTOS SOBRE EL PATRIMONIO</t>
  </si>
  <si>
    <t>4117 ACCESORIOS DE IMPUESTOS</t>
  </si>
  <si>
    <t>4119 OTROS IMPUESTOS</t>
  </si>
  <si>
    <t>4141 DERECHOS POR EL USO, GOCE, APROVECHAMIENTO 0 EXPLOTACION DE BIENES DE DOMINIO PUBLICO</t>
  </si>
  <si>
    <t>4143 DERECHOS POR PRESTACION DE SERVICIOS</t>
  </si>
  <si>
    <t>4159 OTROS PRODUCTOS QUE GENERAN INGRESOS CORRIENTES</t>
  </si>
  <si>
    <t>4162 MULTAS</t>
  </si>
  <si>
    <t>4167APROVECHAMIENTOS POR APORTACIONES Y COOPERACIONES</t>
  </si>
  <si>
    <t>4169 OTROS APROVECHAMIENTOS</t>
  </si>
  <si>
    <t>4211 PARTICIPACIONES</t>
  </si>
  <si>
    <t>4212 APORTACIONES</t>
  </si>
  <si>
    <t>4213 CONVENIOS</t>
  </si>
  <si>
    <t>4223 SUBSIDIOS Y SUBVENCIONES</t>
  </si>
  <si>
    <t>SUMAN LOS INGRESOS</t>
  </si>
  <si>
    <t>5111 REMUNERACIONES AL PERSONAL DE CARÁCTER PERMANENTE</t>
  </si>
  <si>
    <t>5112 REMUNERACIONES AL PERSONAL DE CARÁCTER TRANSITORIO</t>
  </si>
  <si>
    <t>5113 REMUNERACIONES ADICIONALES Y ESPECIALES</t>
  </si>
  <si>
    <t>5114 SEGURIDAD SOCIAL</t>
  </si>
  <si>
    <t>5115 OTRAS PRESTACIONES SOCIALES Y ECONOMICAS</t>
  </si>
  <si>
    <t>5116 PAGO DE ESTIMULOS A SERVIDORES PUBLICOS</t>
  </si>
  <si>
    <t>5121 MATERIALES DE ADMINISTRACION, EMISION DE DOCUMENTOS Y ARTICULOS OFICIALES</t>
  </si>
  <si>
    <t>5122 ALIMENTOS Y UTENSILIOS</t>
  </si>
  <si>
    <t>5124 MATERIALES Y ARTICULOS DE CONSTRUCCION Y DE REPARACION</t>
  </si>
  <si>
    <t>5125 PRODUCTOS QUIMICOS, FARMACEUTICOS Y DE LABORATORIO</t>
  </si>
  <si>
    <t>5126 COMBUSTIBLES, LUBRICANTES Y ADITIVOS</t>
  </si>
  <si>
    <t>5129 HERRAMIENTAS, REFACCIONES Y ACCESORIOS MENORES</t>
  </si>
  <si>
    <t>5131 SERVICIOS BASICOS</t>
  </si>
  <si>
    <t>5132 SERVICIOS DE ARRENDAMIENTO</t>
  </si>
  <si>
    <t>5133 SERVICIOS PROFESIONALES, CIENTIFICOS Y TECNICOS Y OTROS SERVICIOS</t>
  </si>
  <si>
    <t>5134 SERVICIOS FINANCIEROS, BANCARIOS Y COMERCIALES</t>
  </si>
  <si>
    <t>5135 SERVICIOS DE INSTALACION, REPARACION, MANTENIMIENTO Y CONSERVACION</t>
  </si>
  <si>
    <t>5136 SERVICIOS DE COMUNICACION SOCIAL Y PUBLICIDAD</t>
  </si>
  <si>
    <t>5137 SERVICIOS DE TRASLADO Y VIATICOS</t>
  </si>
  <si>
    <t>5138 SERVICIOS OFICIALES</t>
  </si>
  <si>
    <t>5139 OTROS SERVICIOS GENERALES</t>
  </si>
  <si>
    <t>5211 ASIGNACIONES AL SECTOR PUBLICO</t>
  </si>
  <si>
    <t>5221 TRANSFERENCIAS A ENTIDADES PARAESTATALES</t>
  </si>
  <si>
    <t>5231 SUBSIDIOS</t>
  </si>
  <si>
    <t>5241 AYUDAS SOCIALES A PERSONAS</t>
  </si>
  <si>
    <t>5243 AYUDAS SOCIALES A INSTITUCIONES</t>
  </si>
  <si>
    <t>5251 PENSIONES</t>
  </si>
  <si>
    <t>5411 INTERESES DE LA DEUDA PUBLICA INTERNA</t>
  </si>
  <si>
    <t>4113 IMPUESTOS SOBRE LA PRODUCCION, EL CONSUMO Y LAS TRANSACCIONES</t>
  </si>
  <si>
    <t>4117ACCESORIOS DE IMPUESTOS</t>
  </si>
  <si>
    <t>4141 DERECHOS FOR EL USO, GOCE, APROVECHAMIENTO 0 EXPLOTACION DE BIENES DE DOMINIO PUBLICO</t>
  </si>
  <si>
    <t>4151 PRODUCTOS DERIVADOS DEL USO Y APROVECHAMIENTO DE BIENES NO SUJETOS A REGIMEN DE DOMINIO PUBLICO</t>
  </si>
  <si>
    <t>4161 MULTAS</t>
  </si>
  <si>
    <t>4167 APROVECHAMIENTOS POR APORTACIONES Y COOPERACIONES</t>
  </si>
  <si>
    <t>4212 APO RTAC I O N ES</t>
  </si>
  <si>
    <t>BALANZA DE COMPROBACION</t>
  </si>
  <si>
    <t>DEGOLLADO Y CUAUHTEMOC S/N, AHOME, SINALOA. MAH1701013CO</t>
  </si>
  <si>
    <t>DEGOLLADO Y CUAUHTEMOC SIN, AHOME, SINALOA. MAH1701013CO</t>
  </si>
  <si>
    <t>ENERO A MARZO DE 2015</t>
  </si>
  <si>
    <t>BALANZA DE COMPROBACIÓN A ENERO DE 2015</t>
  </si>
  <si>
    <t>BALANZA DE COMPROBACIÓN A FEBRERO  DE 2015</t>
  </si>
  <si>
    <t>BALANZA DE COMPROBACION A MARZO DE 2015</t>
  </si>
  <si>
    <t>BALANZA DE COMPROBACION A ABRIL DE 2015</t>
  </si>
  <si>
    <t>BALANZA DE COMPROBACION A MAYO DE 2015</t>
  </si>
  <si>
    <t>PÁGINA DEL AYUNTAMIENTO DE AHOME</t>
  </si>
  <si>
    <t>Nombre</t>
  </si>
  <si>
    <t>Saldo Anterior</t>
  </si>
  <si>
    <t>Movimientos</t>
  </si>
  <si>
    <t>Saldo Actual</t>
  </si>
  <si>
    <t>Debe</t>
  </si>
  <si>
    <t>Haber</t>
  </si>
  <si>
    <t>1111EFECTIVO</t>
  </si>
  <si>
    <t>1111 EFECTIVO</t>
  </si>
  <si>
    <t>1112 BANCOS/TESORERIA</t>
  </si>
  <si>
    <t>1114 INVERSIONES TEMPORALES (HASTA 3 MESES)</t>
  </si>
  <si>
    <t>1114 INVERSION ES TEMPORALES (HASTA 3 MESES)</t>
  </si>
  <si>
    <t>1116 DEPOSITOS DE FONDOS DE TERCEROS EN GARANTIA Y/O ADMINISTRACION</t>
  </si>
  <si>
    <t>1116 DEPOSITOS DE FONDOS DE TERCEROS EN GARANTIA Y/O ADMINISTRACIÓN</t>
  </si>
  <si>
    <t>1122 CUENTAS POR COBRAR A CORTO PLAZO</t>
  </si>
  <si>
    <t>1123 DEUDORES DIVERSOS POR COBRAR A CORTO PLAZO</t>
  </si>
  <si>
    <t>1124 INGRESOS POR RECUPERAR A CORTO PLAZO</t>
  </si>
  <si>
    <t>11241NGRESOS POR RECUPERAR A CORTO PLAZO</t>
  </si>
  <si>
    <t>1124 INGRESOS POR RECUPERARACORTO PLAZO</t>
  </si>
  <si>
    <t>11241NGRESOS POR RECUPERARACORTO PLAZO</t>
  </si>
  <si>
    <t>1131ANTICIPO A PROVEEDORES POR ADQUISICION DE BIENES Y PRESTACION DE SERVICIOS A CORTO PLAZO</t>
  </si>
  <si>
    <t>1131 ANTICIPO A PROVEEDORES POR ADQUISICION DE BIENES Y PRESTACION DE SERVICIOS A CORTO PLAZO</t>
  </si>
  <si>
    <t>1131 ANTICIPO A PROVEEDORES POR ADQUISICIÓN DE BIENES Y PRESTACIÓN DE SERVICIOS A CORTO PLAZO</t>
  </si>
  <si>
    <t>1131 ANTICIPOAPROVEEDORES PORADQUISICION DE BIENES Y PRESTACION DE SERVICIOS A CORTO PLAZO</t>
  </si>
  <si>
    <t>1132 ANTICIPO A PROVEEDORES POR ADQUISICION DE BIENES INMUEBLES Y MUEBLES A CORTO PLAZO</t>
  </si>
  <si>
    <t>1132 ANTICIPO A PROVEEDORES POR ADQUISICIÓN DE BIENES INMUEBLES Y MUEBLES A CORTO PLAZO</t>
  </si>
  <si>
    <t>1132ANTICIPOAPROVEEDORES PORADQUISICION DE BIENES INMUEBLES Y MUEBLES A CORTO PLAZO</t>
  </si>
  <si>
    <t>1151 ALMACEN DE MATERIALES Y SUMINISTROS DE CONSUMO</t>
  </si>
  <si>
    <t>1231 TERRENOS</t>
  </si>
  <si>
    <t>1233 EDIFICIOS NO HABITACIONALES</t>
  </si>
  <si>
    <t>1235 CONSTRUCCIONES EN PROCESO EN BIENES DE DOMINIO PUBLICO</t>
  </si>
  <si>
    <t>1235 CONSTRUCCIONES EN PROCESO EN BIENES DE DOMINIO PÚBLICO</t>
  </si>
  <si>
    <t>1241 MOBILIARIO Y EQUIPO DE ADMINISTRACION</t>
  </si>
  <si>
    <t>1241 MOBILIARIO Y EQUIPO DE ADMINISTRACIÓN</t>
  </si>
  <si>
    <t>1242 MOBILIARIO Y EQUIPO EDUCACIONAL Y RECREATIVO</t>
  </si>
  <si>
    <t>1242 MOBILIARIO Y EQUIPO EDUCACIONALY RECREATIVO</t>
  </si>
  <si>
    <t>1243 Equipo e Instrumental Medico y de Laboratorio</t>
  </si>
  <si>
    <t>1244 Vehiculos y Equipo de Transporte</t>
  </si>
  <si>
    <t>1244 Vehiculos  y Equlpo de Transporte</t>
  </si>
  <si>
    <t>1245 EQUIPO DE DEFENSA Y SEGURIDAD</t>
  </si>
  <si>
    <t>1245 EQUIPO DE DEFENSAY SEGURIDAD</t>
  </si>
  <si>
    <t>1246 MAQUINARIA, OTROS EQUIPOS Y HERRAMIENTAS</t>
  </si>
  <si>
    <t>1248 MAQUINARIA OTROS EQUIPOS Y HERRAMIENTAS</t>
  </si>
  <si>
    <t>1251 SOFTWARE</t>
  </si>
  <si>
    <t>1254 LICENCIAS</t>
  </si>
  <si>
    <t>2111 SERVICIOS PERSONALES POR PAGAR A CORTO PLAZO</t>
  </si>
  <si>
    <t>2112 PROVEEDORES POR PAGAR A CORTO PLAZO</t>
  </si>
  <si>
    <t>2112 PROVEEDORES POR PAGARACORTO PLAZO</t>
  </si>
  <si>
    <t>2113 CONTRATISTAS POR OBRAS PUBLICAS POR PAGAR A CORTO PLAZO</t>
  </si>
  <si>
    <t>2113 CONTRATISTAS POR OBRAS PÚBLICAS POR PAGAR A CORTO PLAZO</t>
  </si>
  <si>
    <t>2117 RETENCIONES Y CONTRIBUCIONES POR PAGAR A CORTO PLAZO</t>
  </si>
  <si>
    <t>2118 DEVOLUCIONES DE LA LEY DE INGRESOS POR PAGAR A CORTO PLAZO</t>
  </si>
  <si>
    <t>2119 OTRAS CUENTAS POR PAGAR A CORTO PLAZO</t>
  </si>
  <si>
    <t>2119 OTRAS CUENTAS POR PAGARA CORTO PLAZO</t>
  </si>
  <si>
    <t>2121DOCUMENTOS COMERCIALES POR PAGAR A CORTO PLAZO</t>
  </si>
  <si>
    <t>2121 DOCUMENTOS COMERCIALES FOR PAGAR A CORTO PLAZO</t>
  </si>
  <si>
    <t>2121 DOCUMENTOS COMERCIALES POR PAGAR A CORTO PLAZO</t>
  </si>
  <si>
    <t>2131 PORCION A CORTO PLAZO DE LA DEUDA PUBLICA INTERNA</t>
  </si>
  <si>
    <t>2131 PORCION A CORTO PLAZO DE LA DEUDA PÚBLICA INTERNA</t>
  </si>
  <si>
    <t>2221 Documentos Comerciales por Pagar a Largo Plazo</t>
  </si>
  <si>
    <t>3110 APORTACIONES</t>
  </si>
  <si>
    <t>3210 RESULTADOS DEL EJERCICIO (AHORRO/ DESAHORRO)</t>
  </si>
  <si>
    <t>3220 RESULTADOS DE EJERCICIOS ANTERIORES</t>
  </si>
  <si>
    <t>3220 RESULTADOS DE EJERCICIOSANTERIORES</t>
  </si>
  <si>
    <t>3241 RESERVAS DE PATRIMONIO</t>
  </si>
  <si>
    <t>4141 DERECHOS POR EL USO, GOCE. APROVECHAMIENTO 0 EXPLOTACION DE BIENES DE DOMINIO PÚBLICO</t>
  </si>
  <si>
    <t>4151 PRODUOTOS DERIVADOS DEL USO Y APROVECHAMIENTO DE BIENES NO SUJETOS A REGIMEN DE DOMINIO PUBLICO</t>
  </si>
  <si>
    <t>4151 PRODUCTOS DERIVADOS DEL USO  Y APROVECHAMIENTO DE BIENES NO SUJETOS A REGIMEN DE DOMINIO PUBLICO</t>
  </si>
  <si>
    <t xml:space="preserve">4167 APROVECHAMIENTOS POR APORTACIONES Y COOPERACIONES </t>
  </si>
  <si>
    <t>4212APORTACIONES</t>
  </si>
  <si>
    <t>5111 REMUNERACIONESAL PERSONAL DE CARÁCTER PERMANENTE</t>
  </si>
  <si>
    <t>5112 REMUNERACIONESAL PERSONAL DE CARÁCTER TRANSITORIO</t>
  </si>
  <si>
    <t>5113 REMUNERACIONESADICIONALES Y ESPECIALES</t>
  </si>
  <si>
    <t>5113 REMUNERACIONES ADICIONALES Y ESPECLALES</t>
  </si>
  <si>
    <t>5116PAGODEESTIMULOSASERVIDORESPUBLICOS</t>
  </si>
  <si>
    <t>5116 PAGO DE ESTIMULOS A SERVIDORES POBLICOS</t>
  </si>
  <si>
    <t>5121 MATERIALES DEADMINISTRACION, EMISION DE DOCUMENTOS Y ARTICULOS OFICIALES</t>
  </si>
  <si>
    <t>5122ALIMENTOS Y UTENSILIOS</t>
  </si>
  <si>
    <t>5124 MATERIALES Y ARTICULOS DE CONSTRUCCIÓN Y DE REPARACIÓN</t>
  </si>
  <si>
    <t>5124 MATERIALES YARTICULOS DE CONSTRUCCION Y DE REPARACION</t>
  </si>
  <si>
    <t>5125 PRODUCTOS QUIMICOS. FARMACEUTICOS Y DE LABORATORIO</t>
  </si>
  <si>
    <t>5126 COMBUSTIBLES, LUBRICANTES YADITIVOS</t>
  </si>
  <si>
    <t>5129 HERRAMIENTAS, REFACCIONES YACCESORIOS MENORES</t>
  </si>
  <si>
    <t>5132 SERVICIOS DEARRENDAMIENTO</t>
  </si>
  <si>
    <t>5133 SERVICIOS PROFESIONALES. CIENTIFICOS Y TECNICOS Y OTROS SERVICIOS</t>
  </si>
  <si>
    <t>5134 SERVICIOS FINANCIEROS. BANCARIOS Y COMERCIALES</t>
  </si>
  <si>
    <t>5135 SERVICIOS DE INSTALACIÓN, REPARACION, MANTENIMIENTO Y CONSERVACIÓN</t>
  </si>
  <si>
    <t>5136 SERVICIOS DE COMUNICACION SOCIALY PUBLICIDAD</t>
  </si>
  <si>
    <t>5138 SERVICIOS DE COMUNICACIÓN SOCIAL Y PÚBLICIDAD</t>
  </si>
  <si>
    <t>5136 SERVICIOS OFICIALES</t>
  </si>
  <si>
    <t>5211 ASIGNACIONESAL SECTOR PUBLICO</t>
  </si>
  <si>
    <t>5211 ASIGNACIONES AL SECTOR PÚBLICO</t>
  </si>
  <si>
    <t>5211 ASIGNACIONESAL SECTOR POBLICO</t>
  </si>
  <si>
    <t>5221 TRANSFERENCIASAENTIDADES PARAESTATALES</t>
  </si>
  <si>
    <t>5242 BECAS</t>
  </si>
  <si>
    <t>5243 AYUDAS SOCLALESA INSTITUCIONES</t>
  </si>
  <si>
    <t>7310 AVALES AUTORIZADOS</t>
  </si>
  <si>
    <t>7320 AVALES FIRMADOS</t>
  </si>
  <si>
    <t>7630 BIENES BAJO CONTRATO EN COMODATO</t>
  </si>
  <si>
    <t>0 00</t>
  </si>
  <si>
    <t>7640 CONTRATO DE COMODATO POR BIENES</t>
  </si>
  <si>
    <t>7710 PRODUCTOS POR INGRESAR</t>
  </si>
  <si>
    <t>7720 INGRESOS POR PRODUCTOS</t>
  </si>
  <si>
    <t>7730 IMPUESTO PREDIAL URBANO</t>
  </si>
  <si>
    <t>7740 IMPUESTO PREDIAL URBANO</t>
  </si>
  <si>
    <t>7750 IMPUESTOS Y DERECHOS CONVENIADOS</t>
  </si>
  <si>
    <t>7760 CONVENIOS IMPUESTOS Y DERECHOS</t>
  </si>
  <si>
    <t>7770 RECUPERACION DE BENEFICIARIOS POR PROGRAMA</t>
  </si>
  <si>
    <t>7780 PROGRAMAS DE BENEFICIARIOS RECUPERADOS</t>
  </si>
  <si>
    <t>8110 LEY DE INGRESOS ESTIMADA</t>
  </si>
  <si>
    <t>8120 LEY DE INGRESOS POR EJECUTAR</t>
  </si>
  <si>
    <t>8130 MODIFICACIONES A LA LEY DE INGRESOS ESTIMADA</t>
  </si>
  <si>
    <t>8140 LEY DE INGRESOS DEVENGADA</t>
  </si>
  <si>
    <t>8150 LEY DE INGRESOS RECAUDADA</t>
  </si>
  <si>
    <t>8210 PRESUPUESTO DE EGRESOS APROBADO</t>
  </si>
  <si>
    <t>8220 PRESUPUESTO DE EGRESOS POR EJERCER</t>
  </si>
  <si>
    <t>8230 MODIFICACIONES AL PRESUPUESTO DE EGRESOS APROBADO</t>
  </si>
  <si>
    <t>8240 PRESUPUESTO DE EGRESOS COMPROMETIDO</t>
  </si>
  <si>
    <t>8250 PRESUPUESTO DE EGRESOS DEVENGADO</t>
  </si>
  <si>
    <t>8260 Presupuesto de Egresos Ejercido</t>
  </si>
  <si>
    <t xml:space="preserve">8260 Presupuesto de Egresos Ejercido </t>
  </si>
  <si>
    <t>8270 PRESUPUESTO DE EGRESOS PAGADO</t>
  </si>
  <si>
    <t>6270 PRESUPUESTO DE EGRESOS PAGADO</t>
  </si>
  <si>
    <t>PRESUPUESTO DE EGRESOS APROBADO</t>
  </si>
  <si>
    <t>PRESUPUESTO DE EGRESOS POR EJERCER</t>
  </si>
  <si>
    <t>MODIFICACIONES AL PRESUPUESTO DE EGRESOS APROBADO</t>
  </si>
  <si>
    <t>PRESUPUESTO DE EGRESOS COMPROMETIDO</t>
  </si>
  <si>
    <t xml:space="preserve"> PRESUPUESTO DE EGRESOS DEVENGADO</t>
  </si>
  <si>
    <t>Presupuesto de Egresos Ejercido</t>
  </si>
  <si>
    <t>PRESUPUESTO DE EGRESOS PAGADO</t>
  </si>
  <si>
    <t>1112 BANCOS/TESORERÍA</t>
  </si>
  <si>
    <t>1124 INGRESOS FOR RECUPERAR A CORTO PLAZO</t>
  </si>
  <si>
    <t>1244 Vehiculos y Equipo de Transportes</t>
  </si>
  <si>
    <t>4141 DERECHOS POR EL USO, GOCE, APROVECHAMIENTO O EXPLOTACION DE BIENES DE DOMINIO PUBLICO</t>
  </si>
  <si>
    <t>4151 PRODUCTOS DERIVADOS DEL USO Y APROVECHAMIENTO DE BIENES NO SUJETOS A REGIMEN DE DOMINIO PÚBLICO</t>
  </si>
  <si>
    <t>5116 PAGO DE ESTIMULOS A SERVIDORES PÚBLICOS</t>
  </si>
  <si>
    <t>5128 MATERIALES Y SUMINISTROS PARA SEGURIDAD</t>
  </si>
  <si>
    <t>1112 BANCOSITESORERÍA</t>
  </si>
  <si>
    <t>2111 SERVICIOS PERSONALES POR PAGARACORTO PLAZO</t>
  </si>
  <si>
    <t>2233 PRESTAMOS DE LA DEUDA PUBLICA INTERNA POR PAGAR A LARGO PLAZO</t>
  </si>
  <si>
    <t>8210 PRESUPUESTO DE EGRESOSAPROBADO</t>
  </si>
  <si>
    <t>SUMA</t>
  </si>
  <si>
    <t>4112 IMPUESTOS SOME EL PATRIMONIO</t>
  </si>
  <si>
    <t>4141 DERECHOS POR EL USO, GOCE, APROVECHAMIENTO 0 EXPLOTACIÓN DE BIENES DE DOMINIO PUBLICO</t>
  </si>
  <si>
    <t>4167 APROVECHAMIENTOS PORAPORTACIONES Y COOPERACIONES</t>
  </si>
  <si>
    <t>5116 PAGO DE ESTIMULOSASERVIDORES PUBLICOS</t>
  </si>
  <si>
    <t>5129 HERRAMIENTAS, REFACCIONES V ACCESORIOS MENORES</t>
  </si>
  <si>
    <t>5611 Construccion en Bienes no Capitalizable</t>
  </si>
  <si>
    <t>DEGOLLADO Y CUAUHTEMOC SIN, AHOME, SINALOA. MAH1701013C0</t>
  </si>
  <si>
    <t>BALANZA DE COMPROBACION DE OCTUBRE A DICIEMBRE DE 2015</t>
  </si>
  <si>
    <t>BALANZA DE COMPROBACIÓN DE JULIO A SEPTIEMBRE DE 2015</t>
  </si>
  <si>
    <t xml:space="preserve">4150 -1 PRODUCTOS DERIVADOS DEL USO Y APROVECHAMIENTO DE BIENES NO SUJETOS A REGIMEN DE DOMINIO PÚBLICO </t>
  </si>
  <si>
    <t>Enero</t>
  </si>
  <si>
    <t>Febrero</t>
  </si>
  <si>
    <t>Marzo</t>
  </si>
  <si>
    <t>Abril</t>
  </si>
  <si>
    <t>Mayo</t>
  </si>
  <si>
    <t>Junio</t>
  </si>
  <si>
    <t>Julio</t>
  </si>
  <si>
    <t>Agosto</t>
  </si>
  <si>
    <t>Septiembre</t>
  </si>
  <si>
    <t>4399 OTROS INGRESOS Y BENEFICIOS VARIOS</t>
  </si>
  <si>
    <t>CONSEJO CIUDADANO DE VIGILANCIA Y TRANSPARENCIA DEL MUNICIPIO DE AHOME</t>
  </si>
  <si>
    <t>REPORTE GRÁFICO DEL ESTADO DE ACTIVIDADEL DEL MUNICIPIO</t>
  </si>
  <si>
    <t>CONCEPTOS DEL PLAN DE CUENTAS DE LA CONAC</t>
  </si>
  <si>
    <t>Octubre</t>
  </si>
  <si>
    <t>Noviembre</t>
  </si>
  <si>
    <t>Diciembre</t>
  </si>
  <si>
    <t>INFORMACIÓN PROCEDENTE DE LOS ESTADOS FINANCIEROS SOLICITADOS Y/O PUBLICADOS POR EL MUNICIPIO DE AHOME</t>
  </si>
  <si>
    <t>4113 IMPUESTOS SOBRE LA PRODUCCIÓN, EL CONSUMO Y LAS TRANSACCIONES</t>
  </si>
  <si>
    <t xml:space="preserve">Suma </t>
  </si>
  <si>
    <t xml:space="preserve">GRÁFICAS COMPARADAS POR MESES DEL EJERCICIO </t>
  </si>
  <si>
    <t>GRÁFICAS COMPARADAS DEL 2013 AL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</si>
</sst>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1"/>
      <color theme="1"/>
      <name val="Calibri"/>
      <family val="2"/>
      <scheme val="minor"/>
    </font>
    <font>
      <sz val="11"/>
      <color theme="1"/>
      <name val="Calibri"/>
      <family val="2"/>
      <scheme val="minor"/>
    </font>
    <font>
      <b/>
      <sz val="8"/>
      <color rgb="FF000000"/>
      <name val="Times New Roman"/>
      <family val="1"/>
    </font>
    <font>
      <sz val="8"/>
      <color rgb="FF000000"/>
      <name val="Times New Roman"/>
      <family val="1"/>
    </font>
    <font>
      <sz val="8"/>
      <color theme="1"/>
      <name val="Calibri"/>
      <family val="2"/>
      <scheme val="minor"/>
    </font>
    <font>
      <sz val="8"/>
      <color rgb="FF000000"/>
      <name val="Calibri"/>
      <family val="2"/>
      <scheme val="minor"/>
    </font>
    <font>
      <b/>
      <sz val="8"/>
      <color rgb="FF000000"/>
      <name val="Calibri"/>
      <family val="2"/>
      <scheme val="minor"/>
    </font>
    <font>
      <b/>
      <sz val="8"/>
      <color theme="1"/>
      <name val="Calibri"/>
      <family val="2"/>
      <scheme val="minor"/>
    </font>
    <font>
      <b/>
      <sz val="8"/>
      <name val="Calibri"/>
      <family val="2"/>
      <scheme val="minor"/>
    </font>
    <font>
      <sz val="8"/>
      <name val="Calibri"/>
      <family val="2"/>
      <scheme val="minor"/>
    </font>
    <font>
      <b/>
      <sz val="11"/>
      <color theme="1"/>
      <name val="Calibri"/>
      <family val="2"/>
      <scheme val="minor"/>
    </font>
    <font>
      <sz val="10"/>
      <color theme="1"/>
      <name val="Calibri"/>
      <family val="2"/>
      <scheme val="minor"/>
    </font>
    <font>
      <sz val="7"/>
      <color indexed="8"/>
      <name val="Arial"/>
      <family val="2"/>
    </font>
    <font>
      <sz val="11"/>
      <color indexed="8"/>
      <name val="Calibri"/>
      <family val="2"/>
      <scheme val="minor"/>
    </font>
    <font>
      <sz val="9"/>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1" tint="0.14999847407452621"/>
        <bgColor indexed="64"/>
      </patternFill>
    </fill>
    <fill>
      <patternFill patternType="solid">
        <fgColor rgb="FFFF000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4">
    <xf numFmtId="0" fontId="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18">
    <xf numFmtId="0" fontId="0" fillId="0" borderId="0" xfId="0"/>
    <xf numFmtId="43" fontId="2" fillId="0" borderId="0" xfId="1" applyFont="1" applyAlignment="1"/>
    <xf numFmtId="43" fontId="2" fillId="0" borderId="0" xfId="1" applyFont="1" applyAlignment="1">
      <alignment horizontal="center" wrapText="1"/>
    </xf>
    <xf numFmtId="43" fontId="2" fillId="0" borderId="0" xfId="1" applyFont="1" applyAlignment="1">
      <alignment wrapText="1"/>
    </xf>
    <xf numFmtId="43" fontId="3" fillId="0" borderId="0" xfId="1" applyFont="1" applyAlignment="1">
      <alignment wrapText="1"/>
    </xf>
    <xf numFmtId="43" fontId="3" fillId="0" borderId="0" xfId="1" applyFont="1"/>
    <xf numFmtId="43" fontId="3" fillId="0" borderId="0" xfId="1" applyFont="1" applyAlignment="1"/>
    <xf numFmtId="43" fontId="3" fillId="0" borderId="0" xfId="1" applyFont="1" applyBorder="1"/>
    <xf numFmtId="43" fontId="3" fillId="0" borderId="1" xfId="1" applyFont="1" applyBorder="1"/>
    <xf numFmtId="43" fontId="3" fillId="0" borderId="1" xfId="1" applyFont="1" applyBorder="1" applyAlignment="1">
      <alignment wrapText="1"/>
    </xf>
    <xf numFmtId="43" fontId="2" fillId="0" borderId="0" xfId="1" applyFont="1"/>
    <xf numFmtId="43" fontId="3" fillId="0" borderId="0" xfId="1" applyFont="1" applyBorder="1" applyAlignment="1"/>
    <xf numFmtId="43" fontId="2" fillId="0" borderId="0" xfId="1" applyFont="1" applyBorder="1"/>
    <xf numFmtId="43" fontId="3" fillId="3" borderId="0" xfId="1" applyFont="1" applyFill="1" applyAlignment="1">
      <alignment wrapText="1"/>
    </xf>
    <xf numFmtId="43" fontId="3" fillId="3" borderId="0" xfId="1" applyFont="1" applyFill="1"/>
    <xf numFmtId="43" fontId="3" fillId="3" borderId="0" xfId="1" applyFont="1" applyFill="1" applyAlignment="1"/>
    <xf numFmtId="43" fontId="2" fillId="0" borderId="0" xfId="1" applyFont="1" applyAlignment="1">
      <alignment horizontal="center"/>
    </xf>
    <xf numFmtId="43" fontId="4" fillId="0" borderId="0" xfId="1" applyFont="1" applyAlignment="1">
      <alignment wrapText="1"/>
    </xf>
    <xf numFmtId="43" fontId="4" fillId="0" borderId="0" xfId="1" applyFont="1" applyAlignment="1">
      <alignment horizontal="right"/>
    </xf>
    <xf numFmtId="43" fontId="4" fillId="0" borderId="0" xfId="1" applyFont="1" applyFill="1" applyAlignment="1">
      <alignment horizontal="right"/>
    </xf>
    <xf numFmtId="43" fontId="4" fillId="2" borderId="0" xfId="1" applyFont="1" applyFill="1"/>
    <xf numFmtId="43" fontId="4" fillId="0" borderId="0" xfId="1" applyFont="1" applyAlignment="1"/>
    <xf numFmtId="43" fontId="4" fillId="0" borderId="0" xfId="1" applyFont="1"/>
    <xf numFmtId="43" fontId="5" fillId="0" borderId="0" xfId="1" applyFont="1" applyAlignment="1">
      <alignment wrapText="1"/>
    </xf>
    <xf numFmtId="43" fontId="5" fillId="0" borderId="0" xfId="1" applyFont="1" applyAlignment="1"/>
    <xf numFmtId="43" fontId="5" fillId="0" borderId="0" xfId="1" applyFont="1" applyAlignment="1">
      <alignment horizontal="right"/>
    </xf>
    <xf numFmtId="43" fontId="6" fillId="0" borderId="0" xfId="1" applyFont="1" applyAlignment="1">
      <alignment wrapText="1"/>
    </xf>
    <xf numFmtId="43" fontId="7" fillId="0" borderId="0" xfId="1" applyFont="1" applyAlignment="1">
      <alignment horizontal="center" wrapText="1"/>
    </xf>
    <xf numFmtId="43" fontId="7" fillId="0" borderId="0" xfId="1" applyFont="1" applyAlignment="1">
      <alignment wrapText="1"/>
    </xf>
    <xf numFmtId="43" fontId="5" fillId="0" borderId="0" xfId="1" applyFont="1" applyFill="1" applyAlignment="1">
      <alignment horizontal="right"/>
    </xf>
    <xf numFmtId="43" fontId="4" fillId="0" borderId="0" xfId="1" applyFont="1" applyFill="1" applyAlignment="1">
      <alignment wrapText="1"/>
    </xf>
    <xf numFmtId="43" fontId="4" fillId="0" borderId="0" xfId="1" applyFont="1" applyFill="1"/>
    <xf numFmtId="43" fontId="5" fillId="0" borderId="0" xfId="1" applyFont="1" applyFill="1" applyAlignment="1">
      <alignment wrapText="1"/>
    </xf>
    <xf numFmtId="43" fontId="5" fillId="3" borderId="0" xfId="1" applyFont="1" applyFill="1" applyAlignment="1">
      <alignment wrapText="1"/>
    </xf>
    <xf numFmtId="43" fontId="4" fillId="3" borderId="0" xfId="1" applyFont="1" applyFill="1" applyAlignment="1">
      <alignment horizontal="right"/>
    </xf>
    <xf numFmtId="43" fontId="5" fillId="3" borderId="0" xfId="1" applyFont="1" applyFill="1" applyAlignment="1">
      <alignment horizontal="right"/>
    </xf>
    <xf numFmtId="43" fontId="4" fillId="3" borderId="0" xfId="1" applyFont="1" applyFill="1"/>
    <xf numFmtId="43" fontId="5" fillId="3" borderId="0" xfId="1" applyFont="1" applyFill="1" applyAlignment="1"/>
    <xf numFmtId="0" fontId="5" fillId="0" borderId="0" xfId="1" applyNumberFormat="1" applyFont="1" applyAlignment="1">
      <alignment horizontal="right"/>
    </xf>
    <xf numFmtId="43" fontId="5" fillId="0" borderId="0" xfId="1" applyFont="1"/>
    <xf numFmtId="43" fontId="5" fillId="0" borderId="0" xfId="1" applyFont="1" applyFill="1" applyAlignment="1"/>
    <xf numFmtId="43" fontId="5" fillId="0" borderId="0" xfId="1" applyFont="1" applyFill="1"/>
    <xf numFmtId="49" fontId="5" fillId="0" borderId="0" xfId="0" applyNumberFormat="1" applyFont="1" applyAlignment="1">
      <alignment wrapText="1"/>
    </xf>
    <xf numFmtId="4" fontId="4" fillId="0" borderId="0" xfId="0" applyNumberFormat="1" applyFont="1"/>
    <xf numFmtId="4" fontId="5" fillId="0" borderId="0" xfId="0" applyNumberFormat="1" applyFont="1"/>
    <xf numFmtId="43" fontId="4" fillId="0" borderId="0" xfId="1" applyFont="1" applyBorder="1"/>
    <xf numFmtId="43" fontId="5" fillId="0" borderId="1" xfId="1" applyFont="1" applyBorder="1" applyAlignment="1"/>
    <xf numFmtId="4" fontId="5" fillId="0" borderId="1" xfId="0" applyNumberFormat="1" applyFont="1" applyBorder="1"/>
    <xf numFmtId="4" fontId="4" fillId="0" borderId="1" xfId="0" applyNumberFormat="1" applyFont="1" applyBorder="1"/>
    <xf numFmtId="43" fontId="4" fillId="0" borderId="1" xfId="1" applyFont="1" applyBorder="1"/>
    <xf numFmtId="43" fontId="7" fillId="0" borderId="0" xfId="1" applyFont="1"/>
    <xf numFmtId="43" fontId="7" fillId="0" borderId="0" xfId="1" applyFont="1" applyFill="1"/>
    <xf numFmtId="43" fontId="8" fillId="0" borderId="0" xfId="1" applyFont="1" applyFill="1"/>
    <xf numFmtId="0" fontId="4" fillId="0" borderId="0" xfId="0" applyFont="1" applyAlignment="1">
      <alignment wrapText="1"/>
    </xf>
    <xf numFmtId="43" fontId="4" fillId="0" borderId="1" xfId="1" applyFont="1" applyBorder="1" applyAlignment="1">
      <alignment wrapText="1"/>
    </xf>
    <xf numFmtId="43" fontId="4" fillId="0" borderId="1" xfId="1" applyFont="1" applyBorder="1" applyAlignment="1">
      <alignment horizontal="right"/>
    </xf>
    <xf numFmtId="43" fontId="4" fillId="0" borderId="1" xfId="1" applyFont="1" applyFill="1" applyBorder="1" applyAlignment="1">
      <alignment horizontal="right"/>
    </xf>
    <xf numFmtId="4" fontId="7" fillId="0" borderId="0" xfId="0" applyNumberFormat="1" applyFont="1"/>
    <xf numFmtId="43" fontId="9" fillId="0" borderId="0" xfId="1" applyFont="1" applyFill="1" applyAlignment="1">
      <alignment horizontal="right"/>
    </xf>
    <xf numFmtId="43" fontId="7" fillId="0" borderId="0" xfId="1" applyFont="1" applyAlignment="1"/>
    <xf numFmtId="43" fontId="4" fillId="2" borderId="0" xfId="1" applyFont="1" applyFill="1" applyBorder="1"/>
    <xf numFmtId="43" fontId="4" fillId="0" borderId="0" xfId="1" applyFont="1" applyBorder="1" applyAlignment="1">
      <alignment wrapText="1"/>
    </xf>
    <xf numFmtId="43" fontId="4" fillId="2" borderId="1" xfId="1" applyFont="1" applyFill="1" applyBorder="1"/>
    <xf numFmtId="43" fontId="7" fillId="0" borderId="0" xfId="1" applyFont="1" applyBorder="1"/>
    <xf numFmtId="43" fontId="0" fillId="0" borderId="0" xfId="1" applyFont="1"/>
    <xf numFmtId="43" fontId="0" fillId="4" borderId="0" xfId="1" applyFont="1" applyFill="1" applyBorder="1"/>
    <xf numFmtId="0" fontId="0" fillId="4" borderId="0" xfId="0" applyFill="1"/>
    <xf numFmtId="43" fontId="10" fillId="4" borderId="0" xfId="1" applyFont="1" applyFill="1" applyBorder="1"/>
    <xf numFmtId="0" fontId="10" fillId="0" borderId="0" xfId="0" applyFont="1"/>
    <xf numFmtId="0" fontId="10" fillId="0" borderId="2" xfId="0" applyFont="1" applyBorder="1" applyAlignment="1">
      <alignment wrapText="1"/>
    </xf>
    <xf numFmtId="0" fontId="10" fillId="0" borderId="2" xfId="0" applyFont="1" applyBorder="1" applyAlignment="1">
      <alignment horizontal="center"/>
    </xf>
    <xf numFmtId="0" fontId="0" fillId="0" borderId="0" xfId="0" applyAlignment="1">
      <alignment wrapText="1"/>
    </xf>
    <xf numFmtId="0" fontId="10" fillId="0" borderId="2" xfId="0" applyFont="1" applyBorder="1" applyAlignment="1">
      <alignment horizontal="center" wrapText="1"/>
    </xf>
    <xf numFmtId="0" fontId="10" fillId="0" borderId="2" xfId="0" applyFont="1" applyBorder="1"/>
    <xf numFmtId="43" fontId="0" fillId="0" borderId="0" xfId="1" applyFont="1" applyAlignment="1">
      <alignment wrapText="1"/>
    </xf>
    <xf numFmtId="43" fontId="0" fillId="0" borderId="0" xfId="1" applyFont="1" applyFill="1" applyAlignment="1">
      <alignment wrapText="1"/>
    </xf>
    <xf numFmtId="43" fontId="10" fillId="0" borderId="2" xfId="1" applyFont="1" applyFill="1" applyBorder="1" applyAlignment="1">
      <alignment horizontal="center"/>
    </xf>
    <xf numFmtId="43" fontId="0" fillId="0" borderId="0" xfId="0" applyNumberFormat="1"/>
    <xf numFmtId="43" fontId="0" fillId="4" borderId="0" xfId="1" applyFont="1" applyFill="1" applyBorder="1" applyAlignment="1">
      <alignment wrapText="1"/>
    </xf>
    <xf numFmtId="43" fontId="0" fillId="4" borderId="0" xfId="1" applyFont="1" applyFill="1"/>
    <xf numFmtId="0" fontId="10" fillId="0" borderId="4" xfId="0" applyFont="1" applyBorder="1" applyAlignment="1">
      <alignment horizontal="center" wrapText="1"/>
    </xf>
    <xf numFmtId="0" fontId="10" fillId="0" borderId="3" xfId="0" applyFont="1" applyBorder="1" applyAlignment="1">
      <alignment horizontal="center"/>
    </xf>
    <xf numFmtId="43" fontId="0" fillId="0" borderId="0" xfId="1" applyFont="1" applyFill="1"/>
    <xf numFmtId="43" fontId="10" fillId="0" borderId="2" xfId="1" applyFont="1" applyBorder="1" applyAlignment="1">
      <alignment horizontal="center"/>
    </xf>
    <xf numFmtId="43" fontId="0" fillId="0" borderId="0" xfId="1" applyFont="1" applyFill="1" applyBorder="1"/>
    <xf numFmtId="43" fontId="0" fillId="0" borderId="0" xfId="1" applyFont="1" applyFill="1" applyBorder="1" applyAlignment="1">
      <alignment wrapText="1"/>
    </xf>
    <xf numFmtId="43" fontId="0" fillId="0" borderId="3" xfId="1" applyFont="1" applyFill="1" applyBorder="1"/>
    <xf numFmtId="0" fontId="10" fillId="0" borderId="5" xfId="0" applyFont="1" applyBorder="1" applyAlignment="1">
      <alignment horizontal="center" wrapText="1"/>
    </xf>
    <xf numFmtId="43" fontId="0" fillId="0" borderId="2" xfId="1" applyFont="1" applyFill="1" applyBorder="1"/>
    <xf numFmtId="0" fontId="10" fillId="0" borderId="6" xfId="0" applyFont="1" applyBorder="1" applyAlignment="1">
      <alignment horizontal="center" wrapText="1"/>
    </xf>
    <xf numFmtId="0" fontId="10" fillId="0" borderId="6" xfId="0" applyFont="1" applyBorder="1" applyAlignment="1">
      <alignment horizontal="center"/>
    </xf>
    <xf numFmtId="43" fontId="0" fillId="5" borderId="4" xfId="1" applyFont="1" applyFill="1" applyBorder="1"/>
    <xf numFmtId="0" fontId="0" fillId="5" borderId="2" xfId="0" applyFill="1" applyBorder="1"/>
    <xf numFmtId="43" fontId="0" fillId="5" borderId="2" xfId="1" applyFont="1" applyFill="1" applyBorder="1"/>
    <xf numFmtId="43" fontId="0" fillId="5" borderId="5" xfId="1" applyFont="1" applyFill="1" applyBorder="1"/>
    <xf numFmtId="43" fontId="0" fillId="5" borderId="6" xfId="1" applyFont="1" applyFill="1" applyBorder="1"/>
    <xf numFmtId="43" fontId="0" fillId="5" borderId="3" xfId="1" applyFont="1" applyFill="1" applyBorder="1"/>
    <xf numFmtId="43" fontId="0" fillId="5" borderId="0" xfId="0" applyNumberFormat="1" applyFill="1"/>
    <xf numFmtId="0" fontId="0" fillId="5" borderId="0" xfId="0" applyFill="1"/>
    <xf numFmtId="43" fontId="0" fillId="5" borderId="2" xfId="1" applyFont="1" applyFill="1" applyBorder="1" applyAlignment="1">
      <alignment wrapText="1"/>
    </xf>
    <xf numFmtId="43" fontId="0" fillId="5" borderId="4" xfId="1" applyFont="1" applyFill="1" applyBorder="1" applyAlignment="1">
      <alignment wrapText="1"/>
    </xf>
    <xf numFmtId="43" fontId="0" fillId="5" borderId="5" xfId="1" applyFont="1" applyFill="1" applyBorder="1" applyAlignment="1">
      <alignment wrapText="1"/>
    </xf>
    <xf numFmtId="43" fontId="0" fillId="5" borderId="0" xfId="1" applyFont="1" applyFill="1"/>
    <xf numFmtId="4" fontId="13" fillId="5" borderId="0" xfId="0" applyNumberFormat="1" applyFont="1" applyFill="1" applyAlignment="1">
      <alignment horizontal="right" vertical="top"/>
    </xf>
    <xf numFmtId="4" fontId="12" fillId="5" borderId="0" xfId="0" applyNumberFormat="1" applyFont="1" applyFill="1" applyAlignment="1">
      <alignment horizontal="right" vertical="top"/>
    </xf>
    <xf numFmtId="43" fontId="0" fillId="5" borderId="4" xfId="1" applyFont="1" applyFill="1" applyBorder="1" applyAlignment="1">
      <alignment horizontal="right" wrapText="1"/>
    </xf>
    <xf numFmtId="0" fontId="0" fillId="6" borderId="7" xfId="0" applyFill="1" applyBorder="1"/>
    <xf numFmtId="0" fontId="0" fillId="6" borderId="8" xfId="0" applyFill="1" applyBorder="1"/>
    <xf numFmtId="0" fontId="10" fillId="6" borderId="8" xfId="0" applyFont="1" applyFill="1" applyBorder="1" applyAlignment="1">
      <alignment horizontal="center" wrapText="1"/>
    </xf>
    <xf numFmtId="43" fontId="0" fillId="6" borderId="8" xfId="1" applyFont="1" applyFill="1" applyBorder="1"/>
    <xf numFmtId="0" fontId="10" fillId="6" borderId="8" xfId="0" applyFont="1" applyFill="1" applyBorder="1" applyAlignment="1">
      <alignment horizontal="center"/>
    </xf>
    <xf numFmtId="43" fontId="14" fillId="0" borderId="0" xfId="0" applyNumberFormat="1" applyFont="1"/>
    <xf numFmtId="0" fontId="14" fillId="0" borderId="0" xfId="0" applyFont="1"/>
    <xf numFmtId="43" fontId="11" fillId="5" borderId="3" xfId="1" applyFont="1" applyFill="1" applyBorder="1"/>
    <xf numFmtId="43" fontId="0" fillId="7" borderId="2" xfId="1" applyFont="1" applyFill="1" applyBorder="1"/>
    <xf numFmtId="43" fontId="2" fillId="0" borderId="0" xfId="1" applyFont="1" applyAlignment="1">
      <alignment horizontal="center"/>
    </xf>
    <xf numFmtId="0" fontId="10" fillId="0" borderId="5" xfId="0" applyFont="1" applyBorder="1" applyAlignment="1">
      <alignment horizontal="center" wrapText="1"/>
    </xf>
    <xf numFmtId="0" fontId="10" fillId="0" borderId="0" xfId="0" applyFont="1" applyAlignment="1">
      <alignment horizontal="center" wrapText="1"/>
    </xf>
  </cellXfs>
  <cellStyles count="4">
    <cellStyle name="Millares" xfId="1" builtinId="3"/>
    <cellStyle name="Millares 2" xfId="2" xr:uid="{B12093B6-6422-4F0B-A5AB-6020EDD71C89}"/>
    <cellStyle name="Millares 3" xfId="3" xr:uid="{D11394DA-83CB-4FCB-8A99-DEC76B52617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3.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5.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7.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3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31.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3.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35.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6.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IMPUESTOS SOBRE LOS INGRESOS</a:t>
            </a:r>
          </a:p>
        </c:rich>
      </c:tx>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2.4343015214384509E-2"/>
          <c:y val="0.16349709353815436"/>
          <c:w val="0.9706349938209986"/>
          <c:h val="0.72586219667326857"/>
        </c:manualLayout>
      </c:layout>
      <c:bar3DChart>
        <c:barDir val="col"/>
        <c:grouping val="clustered"/>
        <c:varyColors val="0"/>
        <c:ser>
          <c:idx val="0"/>
          <c:order val="0"/>
          <c:tx>
            <c:strRef>
              <c:f>'GRÁFICAS INGRESOS  2024'!$A$6</c:f>
              <c:strCache>
                <c:ptCount val="1"/>
                <c:pt idx="0">
                  <c:v>4111 IMPUESTOS SOBRE LOS INGRESOS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2024'!$B$5:$M$5</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'GRÁFICAS INGRESOS  2024'!$B$6:$M$6</c:f>
              <c:numCache>
                <c:formatCode>_(* #,##0.00_);_(* \(#,##0.00\);_(* "-"??_);_(@_)</c:formatCode>
                <c:ptCount val="12"/>
                <c:pt idx="0">
                  <c:v>8035180.5700000003</c:v>
                </c:pt>
                <c:pt idx="1">
                  <c:v>7684140.5599999996</c:v>
                </c:pt>
                <c:pt idx="2">
                  <c:v>7383353.7999999998</c:v>
                </c:pt>
                <c:pt idx="3">
                  <c:v>10815978.029999999</c:v>
                </c:pt>
                <c:pt idx="4">
                  <c:v>1196269.6599999997</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0BB-4C9C-AFB4-F993E3DF28AE}"/>
            </c:ext>
          </c:extLst>
        </c:ser>
        <c:dLbls>
          <c:showLegendKey val="0"/>
          <c:showVal val="1"/>
          <c:showCatName val="0"/>
          <c:showSerName val="0"/>
          <c:showPercent val="0"/>
          <c:showBubbleSize val="0"/>
        </c:dLbls>
        <c:gapWidth val="150"/>
        <c:shape val="cylinder"/>
        <c:axId val="-1683294688"/>
        <c:axId val="-1683273472"/>
        <c:axId val="0"/>
      </c:bar3DChart>
      <c:catAx>
        <c:axId val="-1683294688"/>
        <c:scaling>
          <c:orientation val="minMax"/>
        </c:scaling>
        <c:delete val="0"/>
        <c:axPos val="b"/>
        <c:numFmt formatCode="General" sourceLinked="0"/>
        <c:majorTickMark val="none"/>
        <c:minorTickMark val="none"/>
        <c:tickLblPos val="nextTo"/>
        <c:crossAx val="-1683273472"/>
        <c:crosses val="autoZero"/>
        <c:auto val="1"/>
        <c:lblAlgn val="ctr"/>
        <c:lblOffset val="100"/>
        <c:noMultiLvlLbl val="0"/>
      </c:catAx>
      <c:valAx>
        <c:axId val="-1683273472"/>
        <c:scaling>
          <c:orientation val="minMax"/>
        </c:scaling>
        <c:delete val="1"/>
        <c:axPos val="l"/>
        <c:numFmt formatCode="_(* #,##0.00_);_(* \(#,##0.00\);_(* &quot;-&quot;??_);_(@_)" sourceLinked="1"/>
        <c:majorTickMark val="out"/>
        <c:minorTickMark val="none"/>
        <c:tickLblPos val="nextTo"/>
        <c:crossAx val="-1683294688"/>
        <c:crosses val="autoZero"/>
        <c:crossBetween val="between"/>
      </c:valAx>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OTROS IMPUESTOS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0515653775322284E-2"/>
          <c:y val="0.12951407115777194"/>
          <c:w val="0.95948434622467771"/>
          <c:h val="0.69898158955421275"/>
        </c:manualLayout>
      </c:layout>
      <c:bar3DChart>
        <c:barDir val="col"/>
        <c:grouping val="clustered"/>
        <c:varyColors val="0"/>
        <c:ser>
          <c:idx val="0"/>
          <c:order val="0"/>
          <c:tx>
            <c:strRef>
              <c:f>'GRÁFICAS INGRESOS  2024'!$A$82</c:f>
              <c:strCache>
                <c:ptCount val="1"/>
                <c:pt idx="0">
                  <c:v>4119 OTROS IMPUESTOS</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2"/>
              <c:layout>
                <c:manualLayout>
                  <c:x val="2.6897827174083455E-2"/>
                  <c:y val="-2.93973005696269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75-4289-AAC5-428B455C0340}"/>
                </c:ext>
              </c:extLst>
            </c:dLbl>
            <c:dLbl>
              <c:idx val="5"/>
              <c:layout>
                <c:manualLayout>
                  <c:x val="5.5899889627663507E-3"/>
                  <c:y val="1.50492024410261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975-4289-AAC5-428B455C0340}"/>
                </c:ext>
              </c:extLst>
            </c:dLbl>
            <c:dLbl>
              <c:idx val="6"/>
              <c:layout>
                <c:manualLayout>
                  <c:x val="-6.0127771514469344E-3"/>
                  <c:y val="-1.17676312132810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75-4289-AAC5-428B455C0340}"/>
                </c:ext>
              </c:extLst>
            </c:dLbl>
            <c:dLbl>
              <c:idx val="7"/>
              <c:layout>
                <c:manualLayout>
                  <c:x val="-2.6117704847210873E-3"/>
                  <c:y val="-2.12118995961421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75-4289-AAC5-428B455C034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2024'!$Q$81:$Y$81</c:f>
              <c:strCache>
                <c:ptCount val="9"/>
                <c:pt idx="0">
                  <c:v>Enero</c:v>
                </c:pt>
                <c:pt idx="1">
                  <c:v>Febrero</c:v>
                </c:pt>
                <c:pt idx="2">
                  <c:v>Marzo</c:v>
                </c:pt>
                <c:pt idx="3">
                  <c:v>Abril</c:v>
                </c:pt>
                <c:pt idx="4">
                  <c:v>Mayo</c:v>
                </c:pt>
                <c:pt idx="5">
                  <c:v>Junio</c:v>
                </c:pt>
                <c:pt idx="6">
                  <c:v>Julio</c:v>
                </c:pt>
                <c:pt idx="7">
                  <c:v>Agosto</c:v>
                </c:pt>
                <c:pt idx="8">
                  <c:v>Septiembre</c:v>
                </c:pt>
              </c:strCache>
            </c:strRef>
          </c:cat>
          <c:val>
            <c:numRef>
              <c:f>'GRÁFICAS INGRESOS  2024'!$Q$82:$Y$82</c:f>
              <c:numCache>
                <c:formatCode>_(* #,##0.00_);_(* \(#,##0.00\);_(* "-"??_);_(@_)</c:formatCode>
                <c:ptCount val="9"/>
                <c:pt idx="0">
                  <c:v>12298442.1</c:v>
                </c:pt>
                <c:pt idx="1">
                  <c:v>10732711.140000001</c:v>
                </c:pt>
                <c:pt idx="2">
                  <c:v>5199584.7</c:v>
                </c:pt>
                <c:pt idx="3">
                  <c:v>4906135.7699999996</c:v>
                </c:pt>
                <c:pt idx="4">
                  <c:v>3569429.99</c:v>
                </c:pt>
              </c:numCache>
            </c:numRef>
          </c:val>
          <c:extLst>
            <c:ext xmlns:c16="http://schemas.microsoft.com/office/drawing/2014/chart" uri="{C3380CC4-5D6E-409C-BE32-E72D297353CC}">
              <c16:uniqueId val="{00000004-3975-4289-AAC5-428B455C0340}"/>
            </c:ext>
          </c:extLst>
        </c:ser>
        <c:dLbls>
          <c:showLegendKey val="0"/>
          <c:showVal val="1"/>
          <c:showCatName val="0"/>
          <c:showSerName val="0"/>
          <c:showPercent val="0"/>
          <c:showBubbleSize val="0"/>
        </c:dLbls>
        <c:gapWidth val="65"/>
        <c:shape val="cylinder"/>
        <c:axId val="-1683274016"/>
        <c:axId val="-1683272384"/>
        <c:axId val="0"/>
      </c:bar3DChart>
      <c:catAx>
        <c:axId val="-1683274016"/>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83272384"/>
        <c:crosses val="autoZero"/>
        <c:auto val="1"/>
        <c:lblAlgn val="ctr"/>
        <c:lblOffset val="100"/>
        <c:noMultiLvlLbl val="0"/>
      </c:catAx>
      <c:valAx>
        <c:axId val="-1683272384"/>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683274016"/>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DERECHOS POR EL USO, GOCE, APROVECHAMIENTO 0 EXPLOTACION DE BIENES DE DOMINIO PUBLICO</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'GRÁFICAS INGRESOS  2024'!$A$101</c:f>
              <c:strCache>
                <c:ptCount val="1"/>
                <c:pt idx="0">
                  <c:v>4141 DERECHOS POR EL USO, GOCE, APROVECHAMIENTO 0 EXPLOTACION DE BIENES DE DOMINIO PUBLICO</c:v>
                </c:pt>
              </c:strCache>
            </c:strRef>
          </c:tx>
          <c:invertIfNegative val="0"/>
          <c:dLbls>
            <c:dLbl>
              <c:idx val="1"/>
              <c:layout>
                <c:manualLayout>
                  <c:x val="3.0555555555555506E-2"/>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2F-4A39-9C9F-FDF531B87ED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2024'!$B$100:$M$100</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'GRÁFICAS INGRESOS  2024'!$B$101:$M$101</c:f>
              <c:numCache>
                <c:formatCode>_(* #,##0.00_);_(* \(#,##0.00\);_(* "-"??_);_(@_)</c:formatCode>
                <c:ptCount val="12"/>
                <c:pt idx="0">
                  <c:v>7447726.4199999999</c:v>
                </c:pt>
                <c:pt idx="1">
                  <c:v>8086989.9800000004</c:v>
                </c:pt>
                <c:pt idx="2">
                  <c:v>6453037.0499999998</c:v>
                </c:pt>
                <c:pt idx="3">
                  <c:v>5327510.01</c:v>
                </c:pt>
                <c:pt idx="4">
                  <c:v>4924713.5100000007</c:v>
                </c:pt>
                <c:pt idx="5">
                  <c:v>5034749.45</c:v>
                </c:pt>
                <c:pt idx="6">
                  <c:v>6340773.8699999992</c:v>
                </c:pt>
                <c:pt idx="7">
                  <c:v>4404062.51</c:v>
                </c:pt>
                <c:pt idx="8">
                  <c:v>5787133.3099999996</c:v>
                </c:pt>
                <c:pt idx="9">
                  <c:v>6761851.0899999999</c:v>
                </c:pt>
                <c:pt idx="10">
                  <c:v>5770451.8700000001</c:v>
                </c:pt>
                <c:pt idx="11">
                  <c:v>2617593.1</c:v>
                </c:pt>
              </c:numCache>
            </c:numRef>
          </c:val>
          <c:extLst>
            <c:ext xmlns:c16="http://schemas.microsoft.com/office/drawing/2014/chart" uri="{C3380CC4-5D6E-409C-BE32-E72D297353CC}">
              <c16:uniqueId val="{00000001-BC2F-4A39-9C9F-FDF531B87EDF}"/>
            </c:ext>
          </c:extLst>
        </c:ser>
        <c:dLbls>
          <c:showLegendKey val="0"/>
          <c:showVal val="1"/>
          <c:showCatName val="0"/>
          <c:showSerName val="0"/>
          <c:showPercent val="0"/>
          <c:showBubbleSize val="0"/>
        </c:dLbls>
        <c:gapWidth val="150"/>
        <c:shape val="cylinder"/>
        <c:axId val="-1683280000"/>
        <c:axId val="-1683279456"/>
        <c:axId val="0"/>
      </c:bar3DChart>
      <c:catAx>
        <c:axId val="-1683280000"/>
        <c:scaling>
          <c:orientation val="minMax"/>
        </c:scaling>
        <c:delete val="0"/>
        <c:axPos val="b"/>
        <c:numFmt formatCode="General" sourceLinked="0"/>
        <c:majorTickMark val="none"/>
        <c:minorTickMark val="none"/>
        <c:tickLblPos val="nextTo"/>
        <c:crossAx val="-1683279456"/>
        <c:crosses val="autoZero"/>
        <c:auto val="1"/>
        <c:lblAlgn val="ctr"/>
        <c:lblOffset val="100"/>
        <c:noMultiLvlLbl val="0"/>
      </c:catAx>
      <c:valAx>
        <c:axId val="-1683279456"/>
        <c:scaling>
          <c:orientation val="minMax"/>
        </c:scaling>
        <c:delete val="1"/>
        <c:axPos val="l"/>
        <c:numFmt formatCode="_(* #,##0.00_);_(* \(#,##0.00\);_(* &quot;-&quot;??_);_(@_)" sourceLinked="1"/>
        <c:majorTickMark val="out"/>
        <c:minorTickMark val="none"/>
        <c:tickLblPos val="nextTo"/>
        <c:crossAx val="-1683280000"/>
        <c:crosses val="autoZero"/>
        <c:crossBetween val="between"/>
      </c:valAx>
    </c:plotArea>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DERECHOS POR EL USO, GOCE, APROVECHAMIENTO 0 EXPLOTACION DE BIENES DE DOMINIO PUBLICO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1"/>
              <c:layout>
                <c:manualLayout>
                  <c:x val="1.2146922312677017E-2"/>
                  <c:y val="-5.1424127539616879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B6-4FF9-A68C-8F236B64C9A1}"/>
                </c:ext>
              </c:extLst>
            </c:dLbl>
            <c:dLbl>
              <c:idx val="3"/>
              <c:layout>
                <c:manualLayout>
                  <c:x val="8.7570918042023851E-3"/>
                  <c:y val="-1.90327597939146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B6-4FF9-A68C-8F236B64C9A1}"/>
                </c:ext>
              </c:extLst>
            </c:dLbl>
            <c:dLbl>
              <c:idx val="5"/>
              <c:layout>
                <c:manualLayout>
                  <c:x val="8.4275397778666387E-3"/>
                  <c:y val="-2.057613168724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0B6-4FF9-A68C-8F236B64C9A1}"/>
                </c:ext>
              </c:extLst>
            </c:dLbl>
            <c:dLbl>
              <c:idx val="6"/>
              <c:layout>
                <c:manualLayout>
                  <c:x val="-4.3313907795424983E-3"/>
                  <c:y val="3.600985062052353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B6-4FF9-A68C-8F236B64C9A1}"/>
                </c:ext>
              </c:extLst>
            </c:dLbl>
            <c:dLbl>
              <c:idx val="7"/>
              <c:layout>
                <c:manualLayout>
                  <c:x val="-6.6383735931313673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B6-4FF9-A68C-8F236B64C9A1}"/>
                </c:ext>
              </c:extLst>
            </c:dLbl>
            <c:dLbl>
              <c:idx val="8"/>
              <c:layout>
                <c:manualLayout>
                  <c:x val="-1.2947313789166184E-2"/>
                  <c:y val="-3.08641975308641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B6-4FF9-A68C-8F236B64C9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2024'!$Q$100:$AB$100</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2024'!$Q$101:$AB$101</c:f>
              <c:numCache>
                <c:formatCode>_(* #,##0.00_);_(* \(#,##0.00\);_(* "-"??_);_(@_)</c:formatCode>
                <c:ptCount val="12"/>
                <c:pt idx="0">
                  <c:v>652377.31000000006</c:v>
                </c:pt>
                <c:pt idx="1">
                  <c:v>547866.77</c:v>
                </c:pt>
                <c:pt idx="2">
                  <c:v>443155.49</c:v>
                </c:pt>
                <c:pt idx="3">
                  <c:v>487731.05</c:v>
                </c:pt>
                <c:pt idx="4">
                  <c:v>486462.48</c:v>
                </c:pt>
              </c:numCache>
            </c:numRef>
          </c:val>
          <c:extLst>
            <c:ext xmlns:c16="http://schemas.microsoft.com/office/drawing/2014/chart" uri="{C3380CC4-5D6E-409C-BE32-E72D297353CC}">
              <c16:uniqueId val="{00000006-B0B6-4FF9-A68C-8F236B64C9A1}"/>
            </c:ext>
          </c:extLst>
        </c:ser>
        <c:dLbls>
          <c:showLegendKey val="0"/>
          <c:showVal val="1"/>
          <c:showCatName val="0"/>
          <c:showSerName val="0"/>
          <c:showPercent val="0"/>
          <c:showBubbleSize val="0"/>
        </c:dLbls>
        <c:gapWidth val="65"/>
        <c:shape val="cylinder"/>
        <c:axId val="-1683283264"/>
        <c:axId val="-1683271296"/>
        <c:axId val="0"/>
      </c:bar3DChart>
      <c:catAx>
        <c:axId val="-1683283264"/>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83271296"/>
        <c:crosses val="autoZero"/>
        <c:auto val="1"/>
        <c:lblAlgn val="ctr"/>
        <c:lblOffset val="100"/>
        <c:noMultiLvlLbl val="0"/>
      </c:catAx>
      <c:valAx>
        <c:axId val="-1683271296"/>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683283264"/>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DERECHOS POR PRESTACION DE SERVICIOS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'GRÁFICAS INGRESOS  2024'!$A$120</c:f>
              <c:strCache>
                <c:ptCount val="1"/>
                <c:pt idx="0">
                  <c:v>4143 DERECHOS POR PRESTACION DE SERVICIOS</c:v>
                </c:pt>
              </c:strCache>
            </c:strRef>
          </c:tx>
          <c:invertIfNegative val="0"/>
          <c:dLbls>
            <c:dLbl>
              <c:idx val="2"/>
              <c:layout>
                <c:manualLayout>
                  <c:x val="3.8888888888888841E-2"/>
                  <c:y val="-8.48755627201332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F1-4185-8351-52E14A4C410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2024'!$B$119:$M$119</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'GRÁFICAS INGRESOS  2024'!$B$120:$M$120</c:f>
              <c:numCache>
                <c:formatCode>_(* #,##0.00_);_(* \(#,##0.00\);_(* "-"??_);_(@_)</c:formatCode>
                <c:ptCount val="12"/>
                <c:pt idx="0">
                  <c:v>23805757.870000001</c:v>
                </c:pt>
                <c:pt idx="1">
                  <c:v>40045322.990000002</c:v>
                </c:pt>
                <c:pt idx="2">
                  <c:v>41861007.770000003</c:v>
                </c:pt>
                <c:pt idx="3">
                  <c:v>54319187.890000001</c:v>
                </c:pt>
                <c:pt idx="4">
                  <c:v>50719595.509999998</c:v>
                </c:pt>
                <c:pt idx="5">
                  <c:v>44160810.829999998</c:v>
                </c:pt>
                <c:pt idx="6">
                  <c:v>49847712.250000007</c:v>
                </c:pt>
                <c:pt idx="7">
                  <c:v>29274954.68</c:v>
                </c:pt>
                <c:pt idx="8">
                  <c:v>40210528.120000005</c:v>
                </c:pt>
                <c:pt idx="9">
                  <c:v>56797983.059999995</c:v>
                </c:pt>
                <c:pt idx="10">
                  <c:v>73023239.830000013</c:v>
                </c:pt>
                <c:pt idx="11">
                  <c:v>48071633.609999999</c:v>
                </c:pt>
              </c:numCache>
            </c:numRef>
          </c:val>
          <c:extLst>
            <c:ext xmlns:c16="http://schemas.microsoft.com/office/drawing/2014/chart" uri="{C3380CC4-5D6E-409C-BE32-E72D297353CC}">
              <c16:uniqueId val="{00000001-FDF1-4185-8351-52E14A4C410A}"/>
            </c:ext>
          </c:extLst>
        </c:ser>
        <c:dLbls>
          <c:showLegendKey val="0"/>
          <c:showVal val="1"/>
          <c:showCatName val="0"/>
          <c:showSerName val="0"/>
          <c:showPercent val="0"/>
          <c:showBubbleSize val="0"/>
        </c:dLbls>
        <c:gapWidth val="150"/>
        <c:shape val="cylinder"/>
        <c:axId val="-1683285984"/>
        <c:axId val="-1683284352"/>
        <c:axId val="0"/>
      </c:bar3DChart>
      <c:catAx>
        <c:axId val="-1683285984"/>
        <c:scaling>
          <c:orientation val="minMax"/>
        </c:scaling>
        <c:delete val="0"/>
        <c:axPos val="b"/>
        <c:numFmt formatCode="General" sourceLinked="0"/>
        <c:majorTickMark val="none"/>
        <c:minorTickMark val="none"/>
        <c:tickLblPos val="nextTo"/>
        <c:crossAx val="-1683284352"/>
        <c:crosses val="autoZero"/>
        <c:auto val="1"/>
        <c:lblAlgn val="ctr"/>
        <c:lblOffset val="100"/>
        <c:noMultiLvlLbl val="0"/>
      </c:catAx>
      <c:valAx>
        <c:axId val="-1683284352"/>
        <c:scaling>
          <c:orientation val="minMax"/>
        </c:scaling>
        <c:delete val="1"/>
        <c:axPos val="l"/>
        <c:numFmt formatCode="_(* #,##0.00_);_(* \(#,##0.00\);_(* &quot;-&quot;??_);_(@_)" sourceLinked="1"/>
        <c:majorTickMark val="out"/>
        <c:minorTickMark val="none"/>
        <c:tickLblPos val="nextTo"/>
        <c:crossAx val="-1683285984"/>
        <c:crosses val="autoZero"/>
        <c:crossBetween val="between"/>
      </c:valAx>
    </c:plotArea>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DERECHOS POR PRESTACION DE SERVICIOS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0"/>
              <c:layout>
                <c:manualLayout>
                  <c:x val="-2.7777777777777779E-3"/>
                  <c:y val="-2.31481481481482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F9-4D5C-BFF1-255B741E08BA}"/>
                </c:ext>
              </c:extLst>
            </c:dLbl>
            <c:dLbl>
              <c:idx val="1"/>
              <c:layout>
                <c:manualLayout>
                  <c:x val="3.0097817908201654E-3"/>
                  <c:y val="-1.90330838274845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F9-4D5C-BFF1-255B741E08BA}"/>
                </c:ext>
              </c:extLst>
            </c:dLbl>
            <c:dLbl>
              <c:idx val="3"/>
              <c:layout>
                <c:manualLayout>
                  <c:x val="-1.3858030725843243E-3"/>
                  <c:y val="-3.65224717280710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F9-4D5C-BFF1-255B741E08BA}"/>
                </c:ext>
              </c:extLst>
            </c:dLbl>
            <c:dLbl>
              <c:idx val="5"/>
              <c:layout>
                <c:manualLayout>
                  <c:x val="2.7777777777777779E-3"/>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0F9-4D5C-BFF1-255B741E08BA}"/>
                </c:ext>
              </c:extLst>
            </c:dLbl>
            <c:dLbl>
              <c:idx val="6"/>
              <c:layout>
                <c:manualLayout>
                  <c:x val="-3.7058234537838525E-3"/>
                  <c:y val="-6.2757201646090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0F9-4D5C-BFF1-255B741E08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2024'!$Q$119:$AB$119</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2024'!$Q$120:$AB$120</c:f>
              <c:numCache>
                <c:formatCode>_(* #,##0.00_);_(* \(#,##0.00\);_(* "-"??_);_(@_)</c:formatCode>
                <c:ptCount val="12"/>
                <c:pt idx="0">
                  <c:v>21619372.449999999</c:v>
                </c:pt>
                <c:pt idx="1">
                  <c:v>5814660.3899999997</c:v>
                </c:pt>
                <c:pt idx="2">
                  <c:v>10613924.84</c:v>
                </c:pt>
                <c:pt idx="3">
                  <c:v>5794941.6799999997</c:v>
                </c:pt>
                <c:pt idx="4">
                  <c:v>4228734.25</c:v>
                </c:pt>
              </c:numCache>
            </c:numRef>
          </c:val>
          <c:extLst>
            <c:ext xmlns:c16="http://schemas.microsoft.com/office/drawing/2014/chart" uri="{C3380CC4-5D6E-409C-BE32-E72D297353CC}">
              <c16:uniqueId val="{00000005-20F9-4D5C-BFF1-255B741E08BA}"/>
            </c:ext>
          </c:extLst>
        </c:ser>
        <c:dLbls>
          <c:showLegendKey val="0"/>
          <c:showVal val="1"/>
          <c:showCatName val="0"/>
          <c:showSerName val="0"/>
          <c:showPercent val="0"/>
          <c:showBubbleSize val="0"/>
        </c:dLbls>
        <c:gapWidth val="65"/>
        <c:shape val="cylinder"/>
        <c:axId val="-1683283808"/>
        <c:axId val="-1683270752"/>
        <c:axId val="0"/>
      </c:bar3DChart>
      <c:catAx>
        <c:axId val="-1683283808"/>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83270752"/>
        <c:crosses val="autoZero"/>
        <c:auto val="1"/>
        <c:lblAlgn val="ctr"/>
        <c:lblOffset val="100"/>
        <c:noMultiLvlLbl val="0"/>
      </c:catAx>
      <c:valAx>
        <c:axId val="-1683270752"/>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683283808"/>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PRODUCTOS DERIVADOS DEL USO Y APROVECHAMIENTO DE BIENES NO SUJETOS A REGIMEN DE DOMINIO PÚBLICO </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'GRÁFICAS INGRESOS  2024'!$A$139</c:f>
              <c:strCache>
                <c:ptCount val="1"/>
                <c:pt idx="0">
                  <c:v>4150 -1 PRODUCTOS DERIVADOS DEL USO Y APROVECHAMIENTO DE BIENES NO SUJETOS A REGIMEN DE DOMINIO PÚBLICO </c:v>
                </c:pt>
              </c:strCache>
            </c:strRef>
          </c:tx>
          <c:invertIfNegative val="0"/>
          <c:dLbls>
            <c:dLbl>
              <c:idx val="1"/>
              <c:layout>
                <c:manualLayout>
                  <c:x val="2.7777777777777776E-2"/>
                  <c:y val="-8.48755627201332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D1D-4C2B-9538-B2ADF9D6440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2024'!$B$138:$M$138</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'GRÁFICAS INGRESOS  2024'!$B$139:$M$139</c:f>
              <c:numCache>
                <c:formatCode>_(* #,##0.00_);_(* \(#,##0.00\);_(* "-"??_);_(@_)</c:formatCode>
                <c:ptCount val="12"/>
                <c:pt idx="0">
                  <c:v>1910544</c:v>
                </c:pt>
                <c:pt idx="1">
                  <c:v>516800</c:v>
                </c:pt>
                <c:pt idx="2">
                  <c:v>5582390.8399999999</c:v>
                </c:pt>
                <c:pt idx="3">
                  <c:v>8348631.21</c:v>
                </c:pt>
                <c:pt idx="4">
                  <c:v>14340140.469999999</c:v>
                </c:pt>
                <c:pt idx="5">
                  <c:v>7496906.3300000001</c:v>
                </c:pt>
                <c:pt idx="6">
                  <c:v>9122636.1099999994</c:v>
                </c:pt>
                <c:pt idx="7">
                  <c:v>5850126.1099999994</c:v>
                </c:pt>
                <c:pt idx="8">
                  <c:v>6255122.7699999996</c:v>
                </c:pt>
                <c:pt idx="9">
                  <c:v>21611888.059999999</c:v>
                </c:pt>
                <c:pt idx="10">
                  <c:v>21647654.510000002</c:v>
                </c:pt>
                <c:pt idx="11">
                  <c:v>8645352.5600000005</c:v>
                </c:pt>
              </c:numCache>
            </c:numRef>
          </c:val>
          <c:extLst>
            <c:ext xmlns:c16="http://schemas.microsoft.com/office/drawing/2014/chart" uri="{C3380CC4-5D6E-409C-BE32-E72D297353CC}">
              <c16:uniqueId val="{00000002-BD1D-4C2B-9538-B2ADF9D64408}"/>
            </c:ext>
          </c:extLst>
        </c:ser>
        <c:dLbls>
          <c:showLegendKey val="0"/>
          <c:showVal val="1"/>
          <c:showCatName val="0"/>
          <c:showSerName val="0"/>
          <c:showPercent val="0"/>
          <c:showBubbleSize val="0"/>
        </c:dLbls>
        <c:gapWidth val="150"/>
        <c:shape val="cylinder"/>
        <c:axId val="-1683282176"/>
        <c:axId val="-1683278912"/>
        <c:axId val="0"/>
      </c:bar3DChart>
      <c:catAx>
        <c:axId val="-1683282176"/>
        <c:scaling>
          <c:orientation val="minMax"/>
        </c:scaling>
        <c:delete val="0"/>
        <c:axPos val="b"/>
        <c:numFmt formatCode="General" sourceLinked="0"/>
        <c:majorTickMark val="none"/>
        <c:minorTickMark val="none"/>
        <c:tickLblPos val="nextTo"/>
        <c:crossAx val="-1683278912"/>
        <c:crosses val="autoZero"/>
        <c:auto val="1"/>
        <c:lblAlgn val="ctr"/>
        <c:lblOffset val="100"/>
        <c:noMultiLvlLbl val="0"/>
      </c:catAx>
      <c:valAx>
        <c:axId val="-1683278912"/>
        <c:scaling>
          <c:orientation val="minMax"/>
        </c:scaling>
        <c:delete val="1"/>
        <c:axPos val="l"/>
        <c:numFmt formatCode="_(* #,##0.00_);_(* \(#,##0.00\);_(* &quot;-&quot;??_);_(@_)" sourceLinked="1"/>
        <c:majorTickMark val="out"/>
        <c:minorTickMark val="none"/>
        <c:tickLblPos val="nextTo"/>
        <c:crossAx val="-1683282176"/>
        <c:crosses val="autoZero"/>
        <c:crossBetween val="between"/>
      </c:valAx>
    </c:plotArea>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MX"/>
              <a:t>PRODUCTOS DERIVADOS DEL USO Y APROVECHAMIENTO DE BIENES NO SUJETOS A REGIMEN DE DOMINIO PÚBLICO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0"/>
              <c:layout>
                <c:manualLayout>
                  <c:x val="-5.5555555555555679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E5-4ADF-ABF9-C1C949C6A0B7}"/>
                </c:ext>
              </c:extLst>
            </c:dLbl>
            <c:dLbl>
              <c:idx val="3"/>
              <c:layout>
                <c:manualLayout>
                  <c:x val="0"/>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7E5-4ADF-ABF9-C1C949C6A0B7}"/>
                </c:ext>
              </c:extLst>
            </c:dLbl>
            <c:dLbl>
              <c:idx val="5"/>
              <c:layout>
                <c:manualLayout>
                  <c:x val="-1.0327831331389353E-2"/>
                  <c:y val="-9.14516454673935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7E5-4ADF-ABF9-C1C949C6A0B7}"/>
                </c:ext>
              </c:extLst>
            </c:dLbl>
            <c:dLbl>
              <c:idx val="7"/>
              <c:layout>
                <c:manualLayout>
                  <c:x val="0"/>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7E5-4ADF-ABF9-C1C949C6A0B7}"/>
                </c:ext>
              </c:extLst>
            </c:dLbl>
            <c:dLbl>
              <c:idx val="8"/>
              <c:layout>
                <c:manualLayout>
                  <c:x val="5.5555555555555558E-3"/>
                  <c:y val="-4.62966608340623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7E5-4ADF-ABF9-C1C949C6A0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2024'!$Q$138:$AB$138</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2024'!$Q$139:$AB$139</c:f>
              <c:numCache>
                <c:formatCode>_(* #,##0.00_);_(* \(#,##0.00\);_(* "-"??_);_(@_)</c:formatCode>
                <c:ptCount val="12"/>
                <c:pt idx="0">
                  <c:v>767159.26</c:v>
                </c:pt>
                <c:pt idx="1">
                  <c:v>1411085.19</c:v>
                </c:pt>
                <c:pt idx="2">
                  <c:v>1967997.24</c:v>
                </c:pt>
                <c:pt idx="3">
                  <c:v>1964918.97</c:v>
                </c:pt>
                <c:pt idx="4">
                  <c:v>2534191.9</c:v>
                </c:pt>
              </c:numCache>
            </c:numRef>
          </c:val>
          <c:extLst>
            <c:ext xmlns:c16="http://schemas.microsoft.com/office/drawing/2014/chart" uri="{C3380CC4-5D6E-409C-BE32-E72D297353CC}">
              <c16:uniqueId val="{00000005-77E5-4ADF-ABF9-C1C949C6A0B7}"/>
            </c:ext>
          </c:extLst>
        </c:ser>
        <c:dLbls>
          <c:showLegendKey val="0"/>
          <c:showVal val="1"/>
          <c:showCatName val="0"/>
          <c:showSerName val="0"/>
          <c:showPercent val="0"/>
          <c:showBubbleSize val="0"/>
        </c:dLbls>
        <c:gapWidth val="65"/>
        <c:shape val="cylinder"/>
        <c:axId val="-1683293056"/>
        <c:axId val="-1683285440"/>
        <c:axId val="0"/>
      </c:bar3DChart>
      <c:catAx>
        <c:axId val="-1683293056"/>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83285440"/>
        <c:crosses val="autoZero"/>
        <c:auto val="1"/>
        <c:lblAlgn val="ctr"/>
        <c:lblOffset val="100"/>
        <c:noMultiLvlLbl val="0"/>
      </c:catAx>
      <c:valAx>
        <c:axId val="-1683285440"/>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683293056"/>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 OTROS PRODUCTOS QUE GENERAN INGRESOS CORRIENTES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'GRÁFICAS INGRESOS  2024'!$A$158</c:f>
              <c:strCache>
                <c:ptCount val="1"/>
                <c:pt idx="0">
                  <c:v>4159 OTROS PRODUCTOS QUE GENERAN INGRESOS CORRIENTES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2024'!$B$157:$M$157</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'GRÁFICAS INGRESOS  2024'!$B$158:$M$158</c:f>
              <c:numCache>
                <c:formatCode>_(* #,##0.00_);_(* \(#,##0.00\);_(* "-"??_);_(@_)</c:formatCode>
                <c:ptCount val="12"/>
                <c:pt idx="0">
                  <c:v>3916468.77</c:v>
                </c:pt>
                <c:pt idx="1">
                  <c:v>5489771.1699999999</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D05-46FC-B5E0-AE9DE0D75337}"/>
            </c:ext>
          </c:extLst>
        </c:ser>
        <c:dLbls>
          <c:showLegendKey val="0"/>
          <c:showVal val="1"/>
          <c:showCatName val="0"/>
          <c:showSerName val="0"/>
          <c:showPercent val="0"/>
          <c:showBubbleSize val="0"/>
        </c:dLbls>
        <c:gapWidth val="150"/>
        <c:shape val="cylinder"/>
        <c:axId val="-1683276192"/>
        <c:axId val="-1683281632"/>
        <c:axId val="0"/>
      </c:bar3DChart>
      <c:catAx>
        <c:axId val="-1683276192"/>
        <c:scaling>
          <c:orientation val="minMax"/>
        </c:scaling>
        <c:delete val="0"/>
        <c:axPos val="b"/>
        <c:numFmt formatCode="General" sourceLinked="0"/>
        <c:majorTickMark val="none"/>
        <c:minorTickMark val="none"/>
        <c:tickLblPos val="nextTo"/>
        <c:crossAx val="-1683281632"/>
        <c:crosses val="autoZero"/>
        <c:auto val="1"/>
        <c:lblAlgn val="ctr"/>
        <c:lblOffset val="100"/>
        <c:noMultiLvlLbl val="0"/>
      </c:catAx>
      <c:valAx>
        <c:axId val="-1683281632"/>
        <c:scaling>
          <c:orientation val="minMax"/>
        </c:scaling>
        <c:delete val="1"/>
        <c:axPos val="l"/>
        <c:numFmt formatCode="_(* #,##0.00_);_(* \(#,##0.00\);_(* &quot;-&quot;??_);_(@_)" sourceLinked="1"/>
        <c:majorTickMark val="out"/>
        <c:minorTickMark val="none"/>
        <c:tickLblPos val="nextTo"/>
        <c:crossAx val="-1683276192"/>
        <c:crosses val="autoZero"/>
        <c:crossBetween val="between"/>
      </c:valAx>
    </c:plotArea>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MULTAS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'GRÁFICAS INGRESOS  2024'!$A$177</c:f>
              <c:strCache>
                <c:ptCount val="1"/>
                <c:pt idx="0">
                  <c:v>4162 MULTAS</c:v>
                </c:pt>
              </c:strCache>
            </c:strRef>
          </c:tx>
          <c:invertIfNegative val="0"/>
          <c:dLbls>
            <c:dLbl>
              <c:idx val="2"/>
              <c:layout>
                <c:manualLayout>
                  <c:x val="3.3333333333333333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D8B-49BB-B4B9-18DF01F66C0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2024'!$B$176:$M$176</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'GRÁFICAS INGRESOS  2024'!$B$177:$M$177</c:f>
              <c:numCache>
                <c:formatCode>_(* #,##0.00_);_(* \(#,##0.00\);_(* "-"??_);_(@_)</c:formatCode>
                <c:ptCount val="12"/>
                <c:pt idx="0">
                  <c:v>7030947.4900000002</c:v>
                </c:pt>
                <c:pt idx="1">
                  <c:v>15940328.27</c:v>
                </c:pt>
                <c:pt idx="2">
                  <c:v>15704855.74</c:v>
                </c:pt>
                <c:pt idx="3">
                  <c:v>13237022.23</c:v>
                </c:pt>
                <c:pt idx="4">
                  <c:v>14388169.4</c:v>
                </c:pt>
                <c:pt idx="5">
                  <c:v>10658744.42</c:v>
                </c:pt>
                <c:pt idx="6">
                  <c:v>8264126.1000000006</c:v>
                </c:pt>
                <c:pt idx="7">
                  <c:v>24168314.349999998</c:v>
                </c:pt>
                <c:pt idx="8">
                  <c:v>10829937.82</c:v>
                </c:pt>
                <c:pt idx="9">
                  <c:v>14266907.139999997</c:v>
                </c:pt>
                <c:pt idx="10">
                  <c:v>17176994.550000001</c:v>
                </c:pt>
                <c:pt idx="11">
                  <c:v>4718109.3000000007</c:v>
                </c:pt>
              </c:numCache>
            </c:numRef>
          </c:val>
          <c:extLst>
            <c:ext xmlns:c16="http://schemas.microsoft.com/office/drawing/2014/chart" uri="{C3380CC4-5D6E-409C-BE32-E72D297353CC}">
              <c16:uniqueId val="{00000001-BD8B-49BB-B4B9-18DF01F66C0B}"/>
            </c:ext>
          </c:extLst>
        </c:ser>
        <c:dLbls>
          <c:showLegendKey val="0"/>
          <c:showVal val="1"/>
          <c:showCatName val="0"/>
          <c:showSerName val="0"/>
          <c:showPercent val="0"/>
          <c:showBubbleSize val="0"/>
        </c:dLbls>
        <c:gapWidth val="150"/>
        <c:shape val="cylinder"/>
        <c:axId val="-1683295232"/>
        <c:axId val="-1683296320"/>
        <c:axId val="0"/>
      </c:bar3DChart>
      <c:catAx>
        <c:axId val="-1683295232"/>
        <c:scaling>
          <c:orientation val="minMax"/>
        </c:scaling>
        <c:delete val="0"/>
        <c:axPos val="b"/>
        <c:numFmt formatCode="General" sourceLinked="0"/>
        <c:majorTickMark val="none"/>
        <c:minorTickMark val="none"/>
        <c:tickLblPos val="nextTo"/>
        <c:crossAx val="-1683296320"/>
        <c:crosses val="autoZero"/>
        <c:auto val="1"/>
        <c:lblAlgn val="ctr"/>
        <c:lblOffset val="100"/>
        <c:noMultiLvlLbl val="0"/>
      </c:catAx>
      <c:valAx>
        <c:axId val="-1683296320"/>
        <c:scaling>
          <c:orientation val="minMax"/>
        </c:scaling>
        <c:delete val="1"/>
        <c:axPos val="l"/>
        <c:numFmt formatCode="_(* #,##0.00_);_(* \(#,##0.00\);_(* &quot;-&quot;??_);_(@_)" sourceLinked="1"/>
        <c:majorTickMark val="out"/>
        <c:minorTickMark val="none"/>
        <c:tickLblPos val="nextTo"/>
        <c:crossAx val="-1683295232"/>
        <c:crosses val="autoZero"/>
        <c:crossBetween val="between"/>
      </c:valAx>
    </c:plotArea>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MULTAS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2024'!$Q$176:$AB$176</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2024'!$Q$177:$AB$177</c:f>
              <c:numCache>
                <c:formatCode>_(* #,##0.00_);_(* \(#,##0.00\);_(* "-"??_);_(@_)</c:formatCode>
                <c:ptCount val="12"/>
                <c:pt idx="0">
                  <c:v>1041149.91</c:v>
                </c:pt>
                <c:pt idx="1">
                  <c:v>917763.54</c:v>
                </c:pt>
                <c:pt idx="2">
                  <c:v>848907.66</c:v>
                </c:pt>
                <c:pt idx="3">
                  <c:v>1035866.2100000001</c:v>
                </c:pt>
                <c:pt idx="4">
                  <c:v>874421.98</c:v>
                </c:pt>
              </c:numCache>
            </c:numRef>
          </c:val>
          <c:extLst>
            <c:ext xmlns:c16="http://schemas.microsoft.com/office/drawing/2014/chart" uri="{C3380CC4-5D6E-409C-BE32-E72D297353CC}">
              <c16:uniqueId val="{00000000-CCD9-4D14-9ABF-FA082AEDA4DC}"/>
            </c:ext>
          </c:extLst>
        </c:ser>
        <c:dLbls>
          <c:showLegendKey val="0"/>
          <c:showVal val="1"/>
          <c:showCatName val="0"/>
          <c:showSerName val="0"/>
          <c:showPercent val="0"/>
          <c:showBubbleSize val="0"/>
        </c:dLbls>
        <c:gapWidth val="65"/>
        <c:shape val="cylinder"/>
        <c:axId val="-1683281088"/>
        <c:axId val="-1683275648"/>
        <c:axId val="0"/>
      </c:bar3DChart>
      <c:catAx>
        <c:axId val="-1683281088"/>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83275648"/>
        <c:crosses val="autoZero"/>
        <c:auto val="1"/>
        <c:lblAlgn val="ctr"/>
        <c:lblOffset val="100"/>
        <c:noMultiLvlLbl val="0"/>
      </c:catAx>
      <c:valAx>
        <c:axId val="-1683275648"/>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683281088"/>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IMPUESTOS SOBRE LOS INGRESOS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2686371895820715E-2"/>
          <c:y val="2.4741079662339505E-2"/>
          <c:w val="0.96632223497895142"/>
          <c:h val="0.96329227251501537"/>
        </c:manualLayout>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5"/>
              <c:layout>
                <c:manualLayout>
                  <c:x val="-1.1790592766030538E-2"/>
                  <c:y val="-6.276347358420537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22-4493-AD91-E2829AA50B09}"/>
                </c:ext>
              </c:extLst>
            </c:dLbl>
            <c:dLbl>
              <c:idx val="6"/>
              <c:layout>
                <c:manualLayout>
                  <c:x val="-3.5782323994804897E-3"/>
                  <c:y val="2.983108706503711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22-4493-AD91-E2829AA50B0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2024'!$Q$5:$AB$5</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2024'!$Q$6:$AB$6</c:f>
              <c:numCache>
                <c:formatCode>_(* #,##0.00_);_(* \(#,##0.00\);_(* "-"??_);_(@_)</c:formatCode>
                <c:ptCount val="12"/>
              </c:numCache>
            </c:numRef>
          </c:val>
          <c:extLst>
            <c:ext xmlns:c16="http://schemas.microsoft.com/office/drawing/2014/chart" uri="{C3380CC4-5D6E-409C-BE32-E72D297353CC}">
              <c16:uniqueId val="{00000002-3822-4493-AD91-E2829AA50B09}"/>
            </c:ext>
          </c:extLst>
        </c:ser>
        <c:dLbls>
          <c:showLegendKey val="0"/>
          <c:showVal val="1"/>
          <c:showCatName val="0"/>
          <c:showSerName val="0"/>
          <c:showPercent val="0"/>
          <c:showBubbleSize val="0"/>
        </c:dLbls>
        <c:gapWidth val="65"/>
        <c:shape val="cylinder"/>
        <c:axId val="-1683289792"/>
        <c:axId val="-1683276736"/>
        <c:axId val="0"/>
      </c:bar3DChart>
      <c:catAx>
        <c:axId val="-1683289792"/>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83276736"/>
        <c:crosses val="autoZero"/>
        <c:auto val="1"/>
        <c:lblAlgn val="ctr"/>
        <c:lblOffset val="100"/>
        <c:noMultiLvlLbl val="0"/>
      </c:catAx>
      <c:valAx>
        <c:axId val="-1683276736"/>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68328979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APROVECHAMIENTOS POR APORTACIONES Y COOPERACIONES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'GRÁFICAS INGRESOS  2024'!$A$196</c:f>
              <c:strCache>
                <c:ptCount val="1"/>
                <c:pt idx="0">
                  <c:v>4167APROVECHAMIENTOS POR APORTACIONES Y COOPERACIONES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2024'!$B$195:$M$195</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'GRÁFICAS INGRESOS  2024'!$B$196:$M$196</c:f>
              <c:numCache>
                <c:formatCode>_(* #,##0.00_);_(* \(#,##0.00\);_(* "-"??_);_(@_)</c:formatCode>
                <c:ptCount val="12"/>
                <c:pt idx="0">
                  <c:v>1126094</c:v>
                </c:pt>
                <c:pt idx="1">
                  <c:v>114894.5</c:v>
                </c:pt>
                <c:pt idx="2">
                  <c:v>175120</c:v>
                </c:pt>
                <c:pt idx="3">
                  <c:v>637870</c:v>
                </c:pt>
                <c:pt idx="4">
                  <c:v>494565</c:v>
                </c:pt>
                <c:pt idx="5">
                  <c:v>62668</c:v>
                </c:pt>
                <c:pt idx="6">
                  <c:v>2629951.87</c:v>
                </c:pt>
                <c:pt idx="7">
                  <c:v>950010.32</c:v>
                </c:pt>
                <c:pt idx="8">
                  <c:v>0</c:v>
                </c:pt>
                <c:pt idx="9">
                  <c:v>0</c:v>
                </c:pt>
                <c:pt idx="10">
                  <c:v>0</c:v>
                </c:pt>
                <c:pt idx="11">
                  <c:v>0</c:v>
                </c:pt>
              </c:numCache>
            </c:numRef>
          </c:val>
          <c:extLst>
            <c:ext xmlns:c16="http://schemas.microsoft.com/office/drawing/2014/chart" uri="{C3380CC4-5D6E-409C-BE32-E72D297353CC}">
              <c16:uniqueId val="{00000000-36C0-48F4-9647-DD1421A070A8}"/>
            </c:ext>
          </c:extLst>
        </c:ser>
        <c:dLbls>
          <c:showLegendKey val="0"/>
          <c:showVal val="1"/>
          <c:showCatName val="0"/>
          <c:showSerName val="0"/>
          <c:showPercent val="0"/>
          <c:showBubbleSize val="0"/>
        </c:dLbls>
        <c:gapWidth val="150"/>
        <c:shape val="cylinder"/>
        <c:axId val="-1683294144"/>
        <c:axId val="-1683291968"/>
        <c:axId val="0"/>
      </c:bar3DChart>
      <c:catAx>
        <c:axId val="-1683294144"/>
        <c:scaling>
          <c:orientation val="minMax"/>
        </c:scaling>
        <c:delete val="0"/>
        <c:axPos val="b"/>
        <c:numFmt formatCode="General" sourceLinked="0"/>
        <c:majorTickMark val="none"/>
        <c:minorTickMark val="none"/>
        <c:tickLblPos val="nextTo"/>
        <c:crossAx val="-1683291968"/>
        <c:crosses val="autoZero"/>
        <c:auto val="1"/>
        <c:lblAlgn val="ctr"/>
        <c:lblOffset val="100"/>
        <c:noMultiLvlLbl val="0"/>
      </c:catAx>
      <c:valAx>
        <c:axId val="-1683291968"/>
        <c:scaling>
          <c:orientation val="minMax"/>
        </c:scaling>
        <c:delete val="1"/>
        <c:axPos val="l"/>
        <c:numFmt formatCode="_(* #,##0.00_);_(* \(#,##0.00\);_(* &quot;-&quot;??_);_(@_)" sourceLinked="1"/>
        <c:majorTickMark val="out"/>
        <c:minorTickMark val="none"/>
        <c:tickLblPos val="nextTo"/>
        <c:crossAx val="-1683294144"/>
        <c:crosses val="autoZero"/>
        <c:crossBetween val="between"/>
      </c:valAx>
    </c:plotArea>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APROVECHAMIENTOS POR APORTACIONES Y COOPERACIONES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1"/>
              <c:layout>
                <c:manualLayout>
                  <c:x val="-2.777777777777803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30-4BBD-8CEB-2F689385C667}"/>
                </c:ext>
              </c:extLst>
            </c:dLbl>
            <c:dLbl>
              <c:idx val="3"/>
              <c:layout>
                <c:manualLayout>
                  <c:x val="8.3333333333333332E-3"/>
                  <c:y val="-3.7037037037037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30-4BBD-8CEB-2F689385C667}"/>
                </c:ext>
              </c:extLst>
            </c:dLbl>
            <c:dLbl>
              <c:idx val="4"/>
              <c:layout>
                <c:manualLayout>
                  <c:x val="1.1811386758822711E-2"/>
                  <c:y val="-2.76816709557515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30-4BBD-8CEB-2F689385C667}"/>
                </c:ext>
              </c:extLst>
            </c:dLbl>
            <c:dLbl>
              <c:idx val="5"/>
              <c:layout>
                <c:manualLayout>
                  <c:x val="-2.4943310657596371E-3"/>
                  <c:y val="-2.38509585036047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330-4BBD-8CEB-2F689385C667}"/>
                </c:ext>
              </c:extLst>
            </c:dLbl>
            <c:dLbl>
              <c:idx val="8"/>
              <c:layout>
                <c:manualLayout>
                  <c:x val="2.2222222222222223E-2"/>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330-4BBD-8CEB-2F689385C66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2024'!$Q$195:$AB$195</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2024'!$Q$196:$AB$196</c:f>
              <c:numCache>
                <c:formatCode>_(* #,##0.00_);_(* \(#,##0.00\);_(* "-"??_);_(@_)</c:formatCode>
                <c:ptCount val="12"/>
              </c:numCache>
            </c:numRef>
          </c:val>
          <c:extLst>
            <c:ext xmlns:c16="http://schemas.microsoft.com/office/drawing/2014/chart" uri="{C3380CC4-5D6E-409C-BE32-E72D297353CC}">
              <c16:uniqueId val="{00000005-C330-4BBD-8CEB-2F689385C667}"/>
            </c:ext>
          </c:extLst>
        </c:ser>
        <c:dLbls>
          <c:showLegendKey val="0"/>
          <c:showVal val="1"/>
          <c:showCatName val="0"/>
          <c:showSerName val="0"/>
          <c:showPercent val="0"/>
          <c:showBubbleSize val="0"/>
        </c:dLbls>
        <c:gapWidth val="65"/>
        <c:shape val="cylinder"/>
        <c:axId val="-1683277824"/>
        <c:axId val="-1683291424"/>
        <c:axId val="0"/>
      </c:bar3DChart>
      <c:catAx>
        <c:axId val="-1683277824"/>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83291424"/>
        <c:crosses val="autoZero"/>
        <c:auto val="1"/>
        <c:lblAlgn val="ctr"/>
        <c:lblOffset val="100"/>
        <c:noMultiLvlLbl val="0"/>
      </c:catAx>
      <c:valAx>
        <c:axId val="-1683291424"/>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683277824"/>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OTROS APROVECHAMIENTOS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'GRÁFICAS INGRESOS  2024'!$A$215</c:f>
              <c:strCache>
                <c:ptCount val="1"/>
                <c:pt idx="0">
                  <c:v>4169 OTROS APROVECHAMIENTOS</c:v>
                </c:pt>
              </c:strCache>
            </c:strRef>
          </c:tx>
          <c:invertIfNegative val="0"/>
          <c:dLbls>
            <c:dLbl>
              <c:idx val="3"/>
              <c:layout>
                <c:manualLayout>
                  <c:x val="3.0555555555555555E-2"/>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F9-40C6-9C6F-A40D9E4D76E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2024'!$B$214:$M$214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'GRÁFICAS INGRESOS  2024'!$B$215:$M$215</c:f>
              <c:numCache>
                <c:formatCode>_(* #,##0.00_);_(* \(#,##0.00\);_(* "-"??_);_(@_)</c:formatCode>
                <c:ptCount val="12"/>
                <c:pt idx="0">
                  <c:v>158326896.30000001</c:v>
                </c:pt>
                <c:pt idx="1">
                  <c:v>8278831.2999999998</c:v>
                </c:pt>
                <c:pt idx="2">
                  <c:v>23289345.75</c:v>
                </c:pt>
                <c:pt idx="3">
                  <c:v>27408656.190000001</c:v>
                </c:pt>
                <c:pt idx="4">
                  <c:v>24162946.270000003</c:v>
                </c:pt>
                <c:pt idx="5">
                  <c:v>30200595.210000001</c:v>
                </c:pt>
                <c:pt idx="6">
                  <c:v>60700543.910000011</c:v>
                </c:pt>
                <c:pt idx="7">
                  <c:v>51475397.099999994</c:v>
                </c:pt>
                <c:pt idx="8">
                  <c:v>46943670.680000007</c:v>
                </c:pt>
                <c:pt idx="9">
                  <c:v>38840393.890000001</c:v>
                </c:pt>
                <c:pt idx="10">
                  <c:v>35708030.790000007</c:v>
                </c:pt>
                <c:pt idx="11">
                  <c:v>22142128.75</c:v>
                </c:pt>
              </c:numCache>
            </c:numRef>
          </c:val>
          <c:extLst>
            <c:ext xmlns:c16="http://schemas.microsoft.com/office/drawing/2014/chart" uri="{C3380CC4-5D6E-409C-BE32-E72D297353CC}">
              <c16:uniqueId val="{00000002-83F9-40C6-9C6F-A40D9E4D76EA}"/>
            </c:ext>
          </c:extLst>
        </c:ser>
        <c:dLbls>
          <c:showLegendKey val="0"/>
          <c:showVal val="1"/>
          <c:showCatName val="0"/>
          <c:showSerName val="0"/>
          <c:showPercent val="0"/>
          <c:showBubbleSize val="0"/>
        </c:dLbls>
        <c:gapWidth val="150"/>
        <c:shape val="cylinder"/>
        <c:axId val="-1683275104"/>
        <c:axId val="-1683269664"/>
        <c:axId val="0"/>
      </c:bar3DChart>
      <c:catAx>
        <c:axId val="-1683275104"/>
        <c:scaling>
          <c:orientation val="minMax"/>
        </c:scaling>
        <c:delete val="0"/>
        <c:axPos val="b"/>
        <c:numFmt formatCode="General" sourceLinked="0"/>
        <c:majorTickMark val="none"/>
        <c:minorTickMark val="none"/>
        <c:tickLblPos val="nextTo"/>
        <c:crossAx val="-1683269664"/>
        <c:crosses val="autoZero"/>
        <c:auto val="1"/>
        <c:lblAlgn val="ctr"/>
        <c:lblOffset val="100"/>
        <c:noMultiLvlLbl val="0"/>
      </c:catAx>
      <c:valAx>
        <c:axId val="-1683269664"/>
        <c:scaling>
          <c:orientation val="minMax"/>
        </c:scaling>
        <c:delete val="1"/>
        <c:axPos val="l"/>
        <c:numFmt formatCode="_(* #,##0.00_);_(* \(#,##0.00\);_(* &quot;-&quot;??_);_(@_)" sourceLinked="1"/>
        <c:majorTickMark val="out"/>
        <c:minorTickMark val="none"/>
        <c:tickLblPos val="nextTo"/>
        <c:crossAx val="-1683275104"/>
        <c:crosses val="autoZero"/>
        <c:crossBetween val="between"/>
      </c:valAx>
    </c:plotArea>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OTROS APROVECHAMIENTOS </a:t>
            </a:r>
          </a:p>
          <a:p>
            <a:pPr>
              <a:defRPr/>
            </a:pPr>
            <a:endParaRPr lang="en-U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1"/>
              <c:layout>
                <c:manualLayout>
                  <c:x val="1.6397642838841878E-2"/>
                  <c:y val="-1.5267181690281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DD-464A-B1B3-D4BA7F496857}"/>
                </c:ext>
              </c:extLst>
            </c:dLbl>
            <c:dLbl>
              <c:idx val="2"/>
              <c:layout>
                <c:manualLayout>
                  <c:x val="1.8122784613491337E-2"/>
                  <c:y val="-3.05343633805627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D3-4056-AED7-F8A9C62A1967}"/>
                </c:ext>
              </c:extLst>
            </c:dLbl>
            <c:dLbl>
              <c:idx val="3"/>
              <c:layout>
                <c:manualLayout>
                  <c:x val="8.1988214194209583E-3"/>
                  <c:y val="-3.05343633805627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DD-464A-B1B3-D4BA7F496857}"/>
                </c:ext>
              </c:extLst>
            </c:dLbl>
            <c:dLbl>
              <c:idx val="4"/>
              <c:layout>
                <c:manualLayout>
                  <c:x val="1.6666666666666614E-2"/>
                  <c:y val="-1.85185185185186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D3-4056-AED7-F8A9C62A1967}"/>
                </c:ext>
              </c:extLst>
            </c:dLbl>
            <c:dLbl>
              <c:idx val="5"/>
              <c:layout>
                <c:manualLayout>
                  <c:x val="1.1400961505484374E-2"/>
                  <c:y val="-3.10044002341769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9D3-4056-AED7-F8A9C62A1967}"/>
                </c:ext>
              </c:extLst>
            </c:dLbl>
            <c:dLbl>
              <c:idx val="7"/>
              <c:layout>
                <c:manualLayout>
                  <c:x val="-9.9295732829777477E-3"/>
                  <c:y val="-2.96299212598425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9D3-4056-AED7-F8A9C62A1967}"/>
                </c:ext>
              </c:extLst>
            </c:dLbl>
            <c:dLbl>
              <c:idx val="8"/>
              <c:layout>
                <c:manualLayout>
                  <c:x val="-1.406479733019809E-2"/>
                  <c:y val="-5.74074803149606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9D3-4056-AED7-F8A9C62A196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2024'!$Q$214:$AB$214</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2024'!$Q$215:$AB$215</c:f>
              <c:numCache>
                <c:formatCode>_(* #,##0.00_);_(* \(#,##0.00\);_(* "-"??_);_(@_)</c:formatCode>
                <c:ptCount val="12"/>
                <c:pt idx="0">
                  <c:v>7471553.8700000001</c:v>
                </c:pt>
                <c:pt idx="1">
                  <c:v>6719162.0200000005</c:v>
                </c:pt>
                <c:pt idx="2">
                  <c:v>2599847.1800000002</c:v>
                </c:pt>
                <c:pt idx="3">
                  <c:v>3754621.4</c:v>
                </c:pt>
                <c:pt idx="4">
                  <c:v>1596944.28</c:v>
                </c:pt>
              </c:numCache>
            </c:numRef>
          </c:val>
          <c:extLst>
            <c:ext xmlns:c16="http://schemas.microsoft.com/office/drawing/2014/chart" uri="{C3380CC4-5D6E-409C-BE32-E72D297353CC}">
              <c16:uniqueId val="{00000005-19D3-4056-AED7-F8A9C62A1967}"/>
            </c:ext>
          </c:extLst>
        </c:ser>
        <c:dLbls>
          <c:showLegendKey val="0"/>
          <c:showVal val="1"/>
          <c:showCatName val="0"/>
          <c:showSerName val="0"/>
          <c:showPercent val="0"/>
          <c:showBubbleSize val="0"/>
        </c:dLbls>
        <c:gapWidth val="65"/>
        <c:shape val="cylinder"/>
        <c:axId val="-1683269120"/>
        <c:axId val="-1683277280"/>
        <c:axId val="0"/>
      </c:bar3DChart>
      <c:catAx>
        <c:axId val="-1683269120"/>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83277280"/>
        <c:crosses val="autoZero"/>
        <c:auto val="1"/>
        <c:lblAlgn val="ctr"/>
        <c:lblOffset val="100"/>
        <c:noMultiLvlLbl val="0"/>
      </c:catAx>
      <c:valAx>
        <c:axId val="-1683277280"/>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683269120"/>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 PARTICIPACIONES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'GRÁFICAS INGRESOS  2024'!$A$234</c:f>
              <c:strCache>
                <c:ptCount val="1"/>
                <c:pt idx="0">
                  <c:v>4211 PARTICIPACIONES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2024'!$B$233:$M$233</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'GRÁFICAS INGRESOS  2024'!$B$234:$M$234</c:f>
              <c:numCache>
                <c:formatCode>_(* #,##0.00_);_(* \(#,##0.00\);_(* "-"??_);_(@_)</c:formatCode>
                <c:ptCount val="12"/>
                <c:pt idx="0">
                  <c:v>436523233.31</c:v>
                </c:pt>
                <c:pt idx="1">
                  <c:v>462563443.11000001</c:v>
                </c:pt>
                <c:pt idx="2">
                  <c:v>498784058.57999998</c:v>
                </c:pt>
                <c:pt idx="3">
                  <c:v>550912704.59000003</c:v>
                </c:pt>
                <c:pt idx="4">
                  <c:v>618153406.75999999</c:v>
                </c:pt>
                <c:pt idx="5">
                  <c:v>684338314.83000004</c:v>
                </c:pt>
                <c:pt idx="6">
                  <c:v>695916445.16000009</c:v>
                </c:pt>
                <c:pt idx="7">
                  <c:v>704595815.37999988</c:v>
                </c:pt>
                <c:pt idx="8">
                  <c:v>832838660.58000004</c:v>
                </c:pt>
                <c:pt idx="9">
                  <c:v>865659313</c:v>
                </c:pt>
                <c:pt idx="10">
                  <c:v>997448330.63</c:v>
                </c:pt>
                <c:pt idx="11">
                  <c:v>394894062</c:v>
                </c:pt>
              </c:numCache>
            </c:numRef>
          </c:val>
          <c:extLst>
            <c:ext xmlns:c16="http://schemas.microsoft.com/office/drawing/2014/chart" uri="{C3380CC4-5D6E-409C-BE32-E72D297353CC}">
              <c16:uniqueId val="{00000000-5264-4D6E-9BD9-102240FF0D74}"/>
            </c:ext>
          </c:extLst>
        </c:ser>
        <c:dLbls>
          <c:showLegendKey val="0"/>
          <c:showVal val="1"/>
          <c:showCatName val="0"/>
          <c:showSerName val="0"/>
          <c:showPercent val="0"/>
          <c:showBubbleSize val="0"/>
        </c:dLbls>
        <c:gapWidth val="150"/>
        <c:shape val="cylinder"/>
        <c:axId val="-1683268576"/>
        <c:axId val="-1683284896"/>
        <c:axId val="0"/>
      </c:bar3DChart>
      <c:catAx>
        <c:axId val="-1683268576"/>
        <c:scaling>
          <c:orientation val="minMax"/>
        </c:scaling>
        <c:delete val="0"/>
        <c:axPos val="b"/>
        <c:numFmt formatCode="General" sourceLinked="0"/>
        <c:majorTickMark val="none"/>
        <c:minorTickMark val="none"/>
        <c:tickLblPos val="nextTo"/>
        <c:crossAx val="-1683284896"/>
        <c:crosses val="autoZero"/>
        <c:auto val="1"/>
        <c:lblAlgn val="ctr"/>
        <c:lblOffset val="100"/>
        <c:noMultiLvlLbl val="0"/>
      </c:catAx>
      <c:valAx>
        <c:axId val="-1683284896"/>
        <c:scaling>
          <c:orientation val="minMax"/>
        </c:scaling>
        <c:delete val="1"/>
        <c:axPos val="l"/>
        <c:numFmt formatCode="_(* #,##0.00_);_(* \(#,##0.00\);_(* &quot;-&quot;??_);_(@_)" sourceLinked="1"/>
        <c:majorTickMark val="out"/>
        <c:minorTickMark val="none"/>
        <c:tickLblPos val="nextTo"/>
        <c:crossAx val="-1683268576"/>
        <c:crosses val="autoZero"/>
        <c:crossBetween val="between"/>
      </c:valAx>
    </c:plotArea>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PARTICIPACIONES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2"/>
              <c:layout>
                <c:manualLayout>
                  <c:x val="8.2177702649527222E-3"/>
                  <c:y val="-2.15317988072191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6F-4DE1-BC31-E4A0B6C1D1B5}"/>
                </c:ext>
              </c:extLst>
            </c:dLbl>
            <c:dLbl>
              <c:idx val="4"/>
              <c:layout>
                <c:manualLayout>
                  <c:x val="2.2222222222222223E-2"/>
                  <c:y val="-2.3148148148148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66F-4DE1-BC31-E4A0B6C1D1B5}"/>
                </c:ext>
              </c:extLst>
            </c:dLbl>
            <c:dLbl>
              <c:idx val="5"/>
              <c:layout>
                <c:manualLayout>
                  <c:x val="2.2490190996272915E-2"/>
                  <c:y val="-6.09699172218861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66F-4DE1-BC31-E4A0B6C1D1B5}"/>
                </c:ext>
              </c:extLst>
            </c:dLbl>
            <c:dLbl>
              <c:idx val="6"/>
              <c:layout>
                <c:manualLayout>
                  <c:x val="-9.0616425500728414E-3"/>
                  <c:y val="7.26509186351706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66F-4DE1-BC31-E4A0B6C1D1B5}"/>
                </c:ext>
              </c:extLst>
            </c:dLbl>
            <c:dLbl>
              <c:idx val="8"/>
              <c:layout>
                <c:manualLayout>
                  <c:x val="-2.4718987311604184E-3"/>
                  <c:y val="-1.53561881687866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66F-4DE1-BC31-E4A0B6C1D1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2024'!$Q$233:$AB$233</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2024'!$Q$234:$AB$234</c:f>
              <c:numCache>
                <c:formatCode>_(* #,##0.00_);_(* \(#,##0.00\);_(* "-"??_);_(@_)</c:formatCode>
                <c:ptCount val="12"/>
                <c:pt idx="0">
                  <c:v>104660048</c:v>
                </c:pt>
                <c:pt idx="1">
                  <c:v>106335771</c:v>
                </c:pt>
                <c:pt idx="2">
                  <c:v>62548741</c:v>
                </c:pt>
                <c:pt idx="3">
                  <c:v>88093348</c:v>
                </c:pt>
                <c:pt idx="4">
                  <c:v>33256154</c:v>
                </c:pt>
              </c:numCache>
            </c:numRef>
          </c:val>
          <c:extLst>
            <c:ext xmlns:c16="http://schemas.microsoft.com/office/drawing/2014/chart" uri="{C3380CC4-5D6E-409C-BE32-E72D297353CC}">
              <c16:uniqueId val="{00000005-566F-4DE1-BC31-E4A0B6C1D1B5}"/>
            </c:ext>
          </c:extLst>
        </c:ser>
        <c:dLbls>
          <c:showLegendKey val="0"/>
          <c:showVal val="1"/>
          <c:showCatName val="0"/>
          <c:showSerName val="0"/>
          <c:showPercent val="0"/>
          <c:showBubbleSize val="0"/>
        </c:dLbls>
        <c:gapWidth val="65"/>
        <c:shape val="cylinder"/>
        <c:axId val="-1683290880"/>
        <c:axId val="-1683299584"/>
        <c:axId val="0"/>
      </c:bar3DChart>
      <c:catAx>
        <c:axId val="-1683290880"/>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83299584"/>
        <c:crosses val="autoZero"/>
        <c:auto val="1"/>
        <c:lblAlgn val="ctr"/>
        <c:lblOffset val="100"/>
        <c:noMultiLvlLbl val="0"/>
      </c:catAx>
      <c:valAx>
        <c:axId val="-1683299584"/>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683290880"/>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APORTACIONES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'GRÁFICAS INGRESOS  2024'!$A$256</c:f>
              <c:strCache>
                <c:ptCount val="1"/>
                <c:pt idx="0">
                  <c:v>4212 APORTACIONES</c:v>
                </c:pt>
              </c:strCache>
            </c:strRef>
          </c:tx>
          <c:invertIfNegative val="0"/>
          <c:dLbls>
            <c:dLbl>
              <c:idx val="2"/>
              <c:layout>
                <c:manualLayout>
                  <c:x val="4.9999999999999947E-2"/>
                  <c:y val="-1.38888888888889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17-4FEC-B967-AB2FEB917637}"/>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2024'!$B$255:$M$255</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'GRÁFICAS INGRESOS  2024'!$B$256:$M$256</c:f>
              <c:numCache>
                <c:formatCode>_(* #,##0.00_);_(* \(#,##0.00\);_(* "-"??_);_(@_)</c:formatCode>
                <c:ptCount val="12"/>
                <c:pt idx="0">
                  <c:v>254371264.08000001</c:v>
                </c:pt>
                <c:pt idx="1">
                  <c:v>278778762.97000003</c:v>
                </c:pt>
                <c:pt idx="2">
                  <c:v>279687792.20999998</c:v>
                </c:pt>
                <c:pt idx="3">
                  <c:v>294574750.48000002</c:v>
                </c:pt>
                <c:pt idx="4">
                  <c:v>322856823.44</c:v>
                </c:pt>
                <c:pt idx="5">
                  <c:v>335815356.91000003</c:v>
                </c:pt>
                <c:pt idx="6">
                  <c:v>405034501.00000012</c:v>
                </c:pt>
                <c:pt idx="7">
                  <c:v>412153606.00999999</c:v>
                </c:pt>
                <c:pt idx="8">
                  <c:v>406652187.13999999</c:v>
                </c:pt>
                <c:pt idx="9">
                  <c:v>449438188</c:v>
                </c:pt>
                <c:pt idx="10">
                  <c:v>537046097</c:v>
                </c:pt>
                <c:pt idx="11">
                  <c:v>233257664</c:v>
                </c:pt>
              </c:numCache>
            </c:numRef>
          </c:val>
          <c:extLst>
            <c:ext xmlns:c16="http://schemas.microsoft.com/office/drawing/2014/chart" uri="{C3380CC4-5D6E-409C-BE32-E72D297353CC}">
              <c16:uniqueId val="{00000001-0D17-4FEC-B967-AB2FEB917637}"/>
            </c:ext>
          </c:extLst>
        </c:ser>
        <c:dLbls>
          <c:showLegendKey val="0"/>
          <c:showVal val="1"/>
          <c:showCatName val="0"/>
          <c:showSerName val="0"/>
          <c:showPercent val="0"/>
          <c:showBubbleSize val="0"/>
        </c:dLbls>
        <c:gapWidth val="150"/>
        <c:shape val="cylinder"/>
        <c:axId val="-1683300128"/>
        <c:axId val="-1683299040"/>
        <c:axId val="0"/>
      </c:bar3DChart>
      <c:catAx>
        <c:axId val="-1683300128"/>
        <c:scaling>
          <c:orientation val="minMax"/>
        </c:scaling>
        <c:delete val="0"/>
        <c:axPos val="b"/>
        <c:numFmt formatCode="General" sourceLinked="0"/>
        <c:majorTickMark val="none"/>
        <c:minorTickMark val="none"/>
        <c:tickLblPos val="nextTo"/>
        <c:crossAx val="-1683299040"/>
        <c:crosses val="autoZero"/>
        <c:auto val="1"/>
        <c:lblAlgn val="ctr"/>
        <c:lblOffset val="100"/>
        <c:noMultiLvlLbl val="0"/>
      </c:catAx>
      <c:valAx>
        <c:axId val="-1683299040"/>
        <c:scaling>
          <c:orientation val="minMax"/>
        </c:scaling>
        <c:delete val="1"/>
        <c:axPos val="l"/>
        <c:numFmt formatCode="_(* #,##0.00_);_(* \(#,##0.00\);_(* &quot;-&quot;??_);_(@_)" sourceLinked="1"/>
        <c:majorTickMark val="out"/>
        <c:minorTickMark val="none"/>
        <c:tickLblPos val="nextTo"/>
        <c:crossAx val="-1683300128"/>
        <c:crosses val="autoZero"/>
        <c:crossBetween val="between"/>
      </c:valAx>
    </c:plotArea>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APORTACIONES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7C1D-4FE1-B27B-039BA382548C}"/>
                </c:ext>
              </c:extLst>
            </c:dLbl>
            <c:dLbl>
              <c:idx val="1"/>
              <c:delete val="1"/>
              <c:extLst>
                <c:ext xmlns:c15="http://schemas.microsoft.com/office/drawing/2012/chart" uri="{CE6537A1-D6FC-4f65-9D91-7224C49458BB}"/>
                <c:ext xmlns:c16="http://schemas.microsoft.com/office/drawing/2014/chart" uri="{C3380CC4-5D6E-409C-BE32-E72D297353CC}">
                  <c16:uniqueId val="{00000001-7C1D-4FE1-B27B-039BA382548C}"/>
                </c:ext>
              </c:extLst>
            </c:dLbl>
            <c:dLbl>
              <c:idx val="2"/>
              <c:delete val="1"/>
              <c:extLst>
                <c:ext xmlns:c15="http://schemas.microsoft.com/office/drawing/2012/chart" uri="{CE6537A1-D6FC-4f65-9D91-7224C49458BB}"/>
                <c:ext xmlns:c16="http://schemas.microsoft.com/office/drawing/2014/chart" uri="{C3380CC4-5D6E-409C-BE32-E72D297353CC}">
                  <c16:uniqueId val="{00000002-7C1D-4FE1-B27B-039BA382548C}"/>
                </c:ext>
              </c:extLst>
            </c:dLbl>
            <c:dLbl>
              <c:idx val="3"/>
              <c:layout>
                <c:manualLayout>
                  <c:x val="0.12955991889824864"/>
                  <c:y val="-2.85032028339114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1D-4FE1-B27B-039BA382548C}"/>
                </c:ext>
              </c:extLst>
            </c:dLbl>
            <c:dLbl>
              <c:idx val="4"/>
              <c:delete val="1"/>
              <c:extLst>
                <c:ext xmlns:c15="http://schemas.microsoft.com/office/drawing/2012/chart" uri="{CE6537A1-D6FC-4f65-9D91-7224C49458BB}"/>
                <c:ext xmlns:c16="http://schemas.microsoft.com/office/drawing/2014/chart" uri="{C3380CC4-5D6E-409C-BE32-E72D297353CC}">
                  <c16:uniqueId val="{00000004-7C1D-4FE1-B27B-039BA382548C}"/>
                </c:ext>
              </c:extLst>
            </c:dLbl>
            <c:dLbl>
              <c:idx val="5"/>
              <c:delete val="1"/>
              <c:extLst>
                <c:ext xmlns:c15="http://schemas.microsoft.com/office/drawing/2012/chart" uri="{CE6537A1-D6FC-4f65-9D91-7224C49458BB}"/>
                <c:ext xmlns:c16="http://schemas.microsoft.com/office/drawing/2014/chart" uri="{C3380CC4-5D6E-409C-BE32-E72D297353CC}">
                  <c16:uniqueId val="{00000005-7C1D-4FE1-B27B-039BA382548C}"/>
                </c:ext>
              </c:extLst>
            </c:dLbl>
            <c:dLbl>
              <c:idx val="6"/>
              <c:delete val="1"/>
              <c:extLst>
                <c:ext xmlns:c15="http://schemas.microsoft.com/office/drawing/2012/chart" uri="{CE6537A1-D6FC-4f65-9D91-7224C49458BB}"/>
                <c:ext xmlns:c16="http://schemas.microsoft.com/office/drawing/2014/chart" uri="{C3380CC4-5D6E-409C-BE32-E72D297353CC}">
                  <c16:uniqueId val="{00000006-7C1D-4FE1-B27B-039BA382548C}"/>
                </c:ext>
              </c:extLst>
            </c:dLbl>
            <c:dLbl>
              <c:idx val="7"/>
              <c:delete val="1"/>
              <c:extLst>
                <c:ext xmlns:c15="http://schemas.microsoft.com/office/drawing/2012/chart" uri="{CE6537A1-D6FC-4f65-9D91-7224C49458BB}"/>
                <c:ext xmlns:c16="http://schemas.microsoft.com/office/drawing/2014/chart" uri="{C3380CC4-5D6E-409C-BE32-E72D297353CC}">
                  <c16:uniqueId val="{00000007-7C1D-4FE1-B27B-039BA382548C}"/>
                </c:ext>
              </c:extLst>
            </c:dLbl>
            <c:dLbl>
              <c:idx val="8"/>
              <c:delete val="1"/>
              <c:extLst>
                <c:ext xmlns:c15="http://schemas.microsoft.com/office/drawing/2012/chart" uri="{CE6537A1-D6FC-4f65-9D91-7224C49458BB}"/>
                <c:ext xmlns:c16="http://schemas.microsoft.com/office/drawing/2014/chart" uri="{C3380CC4-5D6E-409C-BE32-E72D297353CC}">
                  <c16:uniqueId val="{00000008-7C1D-4FE1-B27B-039BA382548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2024'!$Q$255:$AB$255</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2024'!$Q$256:$AB$256</c:f>
              <c:numCache>
                <c:formatCode>_(* #,##0.00_);_(* \(#,##0.00\);_(* "-"??_);_(@_)</c:formatCode>
                <c:ptCount val="12"/>
                <c:pt idx="0">
                  <c:v>46651533</c:v>
                </c:pt>
                <c:pt idx="1">
                  <c:v>46651535</c:v>
                </c:pt>
                <c:pt idx="2">
                  <c:v>46651532</c:v>
                </c:pt>
                <c:pt idx="3">
                  <c:v>46651532</c:v>
                </c:pt>
                <c:pt idx="4">
                  <c:v>46651532</c:v>
                </c:pt>
              </c:numCache>
            </c:numRef>
          </c:val>
          <c:extLst>
            <c:ext xmlns:c16="http://schemas.microsoft.com/office/drawing/2014/chart" uri="{C3380CC4-5D6E-409C-BE32-E72D297353CC}">
              <c16:uniqueId val="{00000009-7C1D-4FE1-B27B-039BA382548C}"/>
            </c:ext>
          </c:extLst>
        </c:ser>
        <c:dLbls>
          <c:showLegendKey val="0"/>
          <c:showVal val="1"/>
          <c:showCatName val="0"/>
          <c:showSerName val="0"/>
          <c:showPercent val="0"/>
          <c:showBubbleSize val="0"/>
        </c:dLbls>
        <c:gapWidth val="65"/>
        <c:shape val="cylinder"/>
        <c:axId val="-1683298496"/>
        <c:axId val="-1683297408"/>
        <c:axId val="0"/>
      </c:bar3DChart>
      <c:catAx>
        <c:axId val="-1683298496"/>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83297408"/>
        <c:crosses val="autoZero"/>
        <c:auto val="1"/>
        <c:lblAlgn val="ctr"/>
        <c:lblOffset val="100"/>
        <c:noMultiLvlLbl val="0"/>
      </c:catAx>
      <c:valAx>
        <c:axId val="-1683297408"/>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683298496"/>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CONVENIOS</a:t>
            </a:r>
          </a:p>
        </c:rich>
      </c:tx>
      <c:layout>
        <c:manualLayout>
          <c:xMode val="edge"/>
          <c:yMode val="edge"/>
          <c:x val="0.31561111111111112"/>
          <c:y val="3.2407407407407406E-2"/>
        </c:manualLayout>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'GRÁFICAS INGRESOS  2024'!$A$275</c:f>
              <c:strCache>
                <c:ptCount val="1"/>
                <c:pt idx="0">
                  <c:v>4213 CONVENIOS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2024'!$B$274:$M$274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'GRÁFICAS INGRESOS  2024'!$B$275:$M$275</c:f>
              <c:numCache>
                <c:formatCode>_(* #,##0.00_);_(* \(#,##0.00\);_(* "-"??_);_(@_)</c:formatCode>
                <c:ptCount val="12"/>
                <c:pt idx="0">
                  <c:v>5062140.67</c:v>
                </c:pt>
                <c:pt idx="1">
                  <c:v>44579698.009999998</c:v>
                </c:pt>
                <c:pt idx="2">
                  <c:v>23371124.670000002</c:v>
                </c:pt>
                <c:pt idx="3">
                  <c:v>184636325.13</c:v>
                </c:pt>
                <c:pt idx="4">
                  <c:v>230324679.44999999</c:v>
                </c:pt>
                <c:pt idx="5">
                  <c:v>57448617.659999996</c:v>
                </c:pt>
                <c:pt idx="6">
                  <c:v>53744338.530000001</c:v>
                </c:pt>
                <c:pt idx="7">
                  <c:v>18315816.939999998</c:v>
                </c:pt>
                <c:pt idx="8">
                  <c:v>2428573.9400000004</c:v>
                </c:pt>
                <c:pt idx="9">
                  <c:v>55270555.590000004</c:v>
                </c:pt>
                <c:pt idx="10">
                  <c:v>82756386.079999998</c:v>
                </c:pt>
                <c:pt idx="11">
                  <c:v>55743740.850000009</c:v>
                </c:pt>
              </c:numCache>
            </c:numRef>
          </c:val>
          <c:extLst>
            <c:ext xmlns:c16="http://schemas.microsoft.com/office/drawing/2014/chart" uri="{C3380CC4-5D6E-409C-BE32-E72D297353CC}">
              <c16:uniqueId val="{00000000-332A-443C-B0A2-4348609F69D6}"/>
            </c:ext>
          </c:extLst>
        </c:ser>
        <c:dLbls>
          <c:showLegendKey val="0"/>
          <c:showVal val="1"/>
          <c:showCatName val="0"/>
          <c:showSerName val="0"/>
          <c:showPercent val="0"/>
          <c:showBubbleSize val="0"/>
        </c:dLbls>
        <c:gapWidth val="150"/>
        <c:shape val="cylinder"/>
        <c:axId val="-1683288160"/>
        <c:axId val="-1683296864"/>
        <c:axId val="0"/>
      </c:bar3DChart>
      <c:catAx>
        <c:axId val="-1683288160"/>
        <c:scaling>
          <c:orientation val="minMax"/>
        </c:scaling>
        <c:delete val="0"/>
        <c:axPos val="b"/>
        <c:numFmt formatCode="General" sourceLinked="0"/>
        <c:majorTickMark val="none"/>
        <c:minorTickMark val="none"/>
        <c:tickLblPos val="nextTo"/>
        <c:crossAx val="-1683296864"/>
        <c:crosses val="autoZero"/>
        <c:auto val="1"/>
        <c:lblAlgn val="ctr"/>
        <c:lblOffset val="100"/>
        <c:noMultiLvlLbl val="0"/>
      </c:catAx>
      <c:valAx>
        <c:axId val="-1683296864"/>
        <c:scaling>
          <c:orientation val="minMax"/>
        </c:scaling>
        <c:delete val="1"/>
        <c:axPos val="l"/>
        <c:numFmt formatCode="_(* #,##0.00_);_(* \(#,##0.00\);_(* &quot;-&quot;??_);_(@_)" sourceLinked="1"/>
        <c:majorTickMark val="out"/>
        <c:minorTickMark val="none"/>
        <c:tickLblPos val="nextTo"/>
        <c:crossAx val="-1683288160"/>
        <c:crosses val="autoZero"/>
        <c:crossBetween val="between"/>
      </c:valAx>
    </c:plotArea>
    <c:plotVisOnly val="1"/>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 SUBSIDIOS Y SUBVENCIONES</a:t>
            </a:r>
          </a:p>
        </c:rich>
      </c:tx>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1.2252852208762991E-2"/>
          <c:y val="0.1476694436942084"/>
          <c:w val="0.97549429558247402"/>
          <c:h val="0.78178823953074472"/>
        </c:manualLayout>
      </c:layout>
      <c:bar3DChart>
        <c:barDir val="col"/>
        <c:grouping val="clustered"/>
        <c:varyColors val="0"/>
        <c:ser>
          <c:idx val="0"/>
          <c:order val="0"/>
          <c:tx>
            <c:strRef>
              <c:f>'GRÁFICAS INGRESOS  2024'!$A$294</c:f>
              <c:strCache>
                <c:ptCount val="1"/>
                <c:pt idx="0">
                  <c:v>4223 SUBSIDIOS Y SUBVENCIONES</c:v>
                </c:pt>
              </c:strCache>
            </c:strRef>
          </c:tx>
          <c:invertIfNegative val="0"/>
          <c:dLbls>
            <c:dLbl>
              <c:idx val="1"/>
              <c:layout>
                <c:manualLayout>
                  <c:x val="4.166666666666661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DB-4BCF-ABF6-62B94F74BCD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2024'!$B$293:$M$293</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'GRÁFICAS INGRESOS  2024'!$B$294:$M$294</c:f>
              <c:numCache>
                <c:formatCode>_(* #,##0.00_);_(* \(#,##0.00\);_(* "-"??_);_(@_)</c:formatCode>
                <c:ptCount val="12"/>
                <c:pt idx="0">
                  <c:v>33321686.82</c:v>
                </c:pt>
                <c:pt idx="1">
                  <c:v>31807008.559999999</c:v>
                </c:pt>
                <c:pt idx="2">
                  <c:v>18876550.5</c:v>
                </c:pt>
                <c:pt idx="3">
                  <c:v>41815903.75</c:v>
                </c:pt>
                <c:pt idx="4">
                  <c:v>25132947.600000001</c:v>
                </c:pt>
                <c:pt idx="5">
                  <c:v>22619653.199999999</c:v>
                </c:pt>
                <c:pt idx="6">
                  <c:v>14912499</c:v>
                </c:pt>
                <c:pt idx="7">
                  <c:v>13232752</c:v>
                </c:pt>
                <c:pt idx="8">
                  <c:v>0</c:v>
                </c:pt>
                <c:pt idx="9">
                  <c:v>0</c:v>
                </c:pt>
                <c:pt idx="10">
                  <c:v>0</c:v>
                </c:pt>
                <c:pt idx="11">
                  <c:v>0</c:v>
                </c:pt>
              </c:numCache>
            </c:numRef>
          </c:val>
          <c:extLst>
            <c:ext xmlns:c16="http://schemas.microsoft.com/office/drawing/2014/chart" uri="{C3380CC4-5D6E-409C-BE32-E72D297353CC}">
              <c16:uniqueId val="{00000001-14DB-4BCF-ABF6-62B94F74BCD3}"/>
            </c:ext>
          </c:extLst>
        </c:ser>
        <c:dLbls>
          <c:showLegendKey val="0"/>
          <c:showVal val="1"/>
          <c:showCatName val="0"/>
          <c:showSerName val="0"/>
          <c:showPercent val="0"/>
          <c:showBubbleSize val="0"/>
        </c:dLbls>
        <c:gapWidth val="150"/>
        <c:shape val="cylinder"/>
        <c:axId val="-1683287616"/>
        <c:axId val="-1737495760"/>
        <c:axId val="0"/>
      </c:bar3DChart>
      <c:catAx>
        <c:axId val="-1683287616"/>
        <c:scaling>
          <c:orientation val="minMax"/>
        </c:scaling>
        <c:delete val="0"/>
        <c:axPos val="b"/>
        <c:numFmt formatCode="General" sourceLinked="0"/>
        <c:majorTickMark val="none"/>
        <c:minorTickMark val="none"/>
        <c:tickLblPos val="nextTo"/>
        <c:crossAx val="-1737495760"/>
        <c:crosses val="autoZero"/>
        <c:auto val="1"/>
        <c:lblAlgn val="ctr"/>
        <c:lblOffset val="100"/>
        <c:noMultiLvlLbl val="0"/>
      </c:catAx>
      <c:valAx>
        <c:axId val="-1737495760"/>
        <c:scaling>
          <c:orientation val="minMax"/>
        </c:scaling>
        <c:delete val="1"/>
        <c:axPos val="l"/>
        <c:numFmt formatCode="_(* #,##0.00_);_(* \(#,##0.00\);_(* &quot;-&quot;??_);_(@_)" sourceLinked="1"/>
        <c:majorTickMark val="out"/>
        <c:minorTickMark val="none"/>
        <c:tickLblPos val="nextTo"/>
        <c:crossAx val="-1683287616"/>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 IMPUESTOS SOBRE EL PATRIMONIO</a:t>
            </a:r>
          </a:p>
        </c:rich>
      </c:tx>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1.3618074899411947E-2"/>
          <c:y val="0.1743510930078763"/>
          <c:w val="0.98266790467347576"/>
          <c:h val="0.72159222848799975"/>
        </c:manualLayout>
      </c:layout>
      <c:bar3DChart>
        <c:barDir val="col"/>
        <c:grouping val="clustered"/>
        <c:varyColors val="0"/>
        <c:ser>
          <c:idx val="0"/>
          <c:order val="0"/>
          <c:tx>
            <c:strRef>
              <c:f>'GRÁFICAS INGRESOS  2024'!$A$25</c:f>
              <c:strCache>
                <c:ptCount val="1"/>
                <c:pt idx="0">
                  <c:v>4112 IMPUESTOS SOBRE EL PATRIMONIO</c:v>
                </c:pt>
              </c:strCache>
            </c:strRef>
          </c:tx>
          <c:invertIfNegative val="0"/>
          <c:dLbls>
            <c:dLbl>
              <c:idx val="0"/>
              <c:layout>
                <c:manualLayout>
                  <c:x val="2.7981811822315752E-3"/>
                  <c:y val="-2.4922110228989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FC3-4201-8912-0838101BB57B}"/>
                </c:ext>
              </c:extLst>
            </c:dLbl>
            <c:dLbl>
              <c:idx val="1"/>
              <c:layout>
                <c:manualLayout>
                  <c:x val="5.5963623644630991E-3"/>
                  <c:y val="-4.56905354198132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FC3-4201-8912-0838101BB57B}"/>
                </c:ext>
              </c:extLst>
            </c:dLbl>
            <c:dLbl>
              <c:idx val="2"/>
              <c:layout>
                <c:manualLayout>
                  <c:x val="2.7981811822314984E-3"/>
                  <c:y val="-3.73831653434835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C3-4201-8912-0838101BB57B}"/>
                </c:ext>
              </c:extLst>
            </c:dLbl>
            <c:dLbl>
              <c:idx val="3"/>
              <c:layout>
                <c:manualLayout>
                  <c:x val="2.7981811822314468E-3"/>
                  <c:y val="-3.73831653434835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C3-4201-8912-0838101BB57B}"/>
                </c:ext>
              </c:extLst>
            </c:dLbl>
            <c:dLbl>
              <c:idx val="4"/>
              <c:layout>
                <c:manualLayout>
                  <c:x val="-1.0259879145182953E-16"/>
                  <c:y val="-2.49221102289890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C3-4201-8912-0838101BB57B}"/>
                </c:ext>
              </c:extLst>
            </c:dLbl>
            <c:spPr>
              <a:noFill/>
              <a:ln>
                <a:noFill/>
              </a:ln>
              <a:effectLst/>
            </c:spPr>
            <c:txPr>
              <a:bodyPr wrap="square" lIns="38100" tIns="19050" rIns="38100" bIns="19050" anchor="ctr">
                <a:spAutoFit/>
              </a:bodyPr>
              <a:lstStyle/>
              <a:p>
                <a:pPr>
                  <a:defRPr b="1"/>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2024'!$B$24:$M$24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'GRÁFICAS INGRESOS  2024'!$B$25:$M$25</c:f>
              <c:numCache>
                <c:formatCode>_(* #,##0.00_);_(* \(#,##0.00\);_(* "-"??_);_(@_)</c:formatCode>
                <c:ptCount val="12"/>
                <c:pt idx="0">
                  <c:v>132106640.62</c:v>
                </c:pt>
                <c:pt idx="1">
                  <c:v>182265896.77000001</c:v>
                </c:pt>
                <c:pt idx="2">
                  <c:v>211854820.74000001</c:v>
                </c:pt>
                <c:pt idx="3">
                  <c:v>227038704.90000001</c:v>
                </c:pt>
                <c:pt idx="4">
                  <c:v>208627180.25</c:v>
                </c:pt>
                <c:pt idx="5">
                  <c:v>212561332.78999999</c:v>
                </c:pt>
                <c:pt idx="6">
                  <c:v>208600892.91</c:v>
                </c:pt>
                <c:pt idx="7">
                  <c:v>225833128.16</c:v>
                </c:pt>
                <c:pt idx="8">
                  <c:v>260537257.84</c:v>
                </c:pt>
                <c:pt idx="9">
                  <c:v>292303737.14000005</c:v>
                </c:pt>
                <c:pt idx="10">
                  <c:v>306906862.67000002</c:v>
                </c:pt>
                <c:pt idx="11">
                  <c:v>182056288.24000001</c:v>
                </c:pt>
              </c:numCache>
            </c:numRef>
          </c:val>
          <c:extLst>
            <c:ext xmlns:c16="http://schemas.microsoft.com/office/drawing/2014/chart" uri="{C3380CC4-5D6E-409C-BE32-E72D297353CC}">
              <c16:uniqueId val="{00000000-B388-474A-97FB-86CD2CEE94A3}"/>
            </c:ext>
          </c:extLst>
        </c:ser>
        <c:dLbls>
          <c:showLegendKey val="0"/>
          <c:showVal val="1"/>
          <c:showCatName val="0"/>
          <c:showSerName val="0"/>
          <c:showPercent val="0"/>
          <c:showBubbleSize val="0"/>
        </c:dLbls>
        <c:gapWidth val="150"/>
        <c:shape val="cylinder"/>
        <c:axId val="-1683272928"/>
        <c:axId val="-1683297952"/>
        <c:axId val="0"/>
      </c:bar3DChart>
      <c:catAx>
        <c:axId val="-1683272928"/>
        <c:scaling>
          <c:orientation val="minMax"/>
        </c:scaling>
        <c:delete val="0"/>
        <c:axPos val="b"/>
        <c:numFmt formatCode="General" sourceLinked="0"/>
        <c:majorTickMark val="none"/>
        <c:minorTickMark val="none"/>
        <c:tickLblPos val="nextTo"/>
        <c:crossAx val="-1683297952"/>
        <c:crosses val="autoZero"/>
        <c:auto val="1"/>
        <c:lblAlgn val="ctr"/>
        <c:lblOffset val="100"/>
        <c:noMultiLvlLbl val="0"/>
      </c:catAx>
      <c:valAx>
        <c:axId val="-1683297952"/>
        <c:scaling>
          <c:orientation val="minMax"/>
        </c:scaling>
        <c:delete val="1"/>
        <c:axPos val="l"/>
        <c:numFmt formatCode="_(* #,##0.00_);_(* \(#,##0.00\);_(* &quot;-&quot;??_);_(@_)" sourceLinked="1"/>
        <c:majorTickMark val="out"/>
        <c:minorTickMark val="none"/>
        <c:tickLblPos val="nextTo"/>
        <c:crossAx val="-1683272928"/>
        <c:crosses val="autoZero"/>
        <c:crossBetween val="between"/>
      </c:valAx>
    </c:plotArea>
    <c:plotVisOnly val="1"/>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SUBSIDIOS Y SUBVENCIONES </a:t>
            </a:r>
          </a:p>
        </c:rich>
      </c:tx>
      <c:layout>
        <c:manualLayout>
          <c:xMode val="edge"/>
          <c:yMode val="edge"/>
          <c:x val="0.36707148347425056"/>
          <c:y val="1.1019286933555146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'GRÁFICAS INGRESOS  2024'!$A$294</c:f>
              <c:strCache>
                <c:ptCount val="1"/>
                <c:pt idx="0">
                  <c:v>4223 SUBSIDIOS Y SUBVENCIONES</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2024'!$Q$293:$Y$293,'GRÁFICAS INGRESOS  2024'!$Z$293:$AB$293)</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2024'!$Q$294:$Y$294,'GRÁFICAS INGRESOS  2024'!$Z$294:$AB$294)</c:f>
              <c:numCache>
                <c:formatCode>_(* #,##0.00_);_(* \(#,##0.00\);_(* "-"??_);_(@_)</c:formatCode>
                <c:ptCount val="12"/>
              </c:numCache>
            </c:numRef>
          </c:val>
          <c:extLst>
            <c:ext xmlns:c16="http://schemas.microsoft.com/office/drawing/2014/chart" uri="{C3380CC4-5D6E-409C-BE32-E72D297353CC}">
              <c16:uniqueId val="{00000000-497A-4FC9-9BCC-A2443452E643}"/>
            </c:ext>
          </c:extLst>
        </c:ser>
        <c:dLbls>
          <c:showLegendKey val="0"/>
          <c:showVal val="1"/>
          <c:showCatName val="0"/>
          <c:showSerName val="0"/>
          <c:showPercent val="0"/>
          <c:showBubbleSize val="0"/>
        </c:dLbls>
        <c:gapWidth val="65"/>
        <c:shape val="cylinder"/>
        <c:axId val="-1737493040"/>
        <c:axId val="-1737492496"/>
        <c:axId val="0"/>
      </c:bar3DChart>
      <c:catAx>
        <c:axId val="-1737493040"/>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737492496"/>
        <c:crosses val="autoZero"/>
        <c:auto val="1"/>
        <c:lblAlgn val="ctr"/>
        <c:lblOffset val="100"/>
        <c:noMultiLvlLbl val="0"/>
      </c:catAx>
      <c:valAx>
        <c:axId val="-1737492496"/>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737493040"/>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CONVENIOS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'GRÁFICAS INGRESOS  2024'!$A$275</c:f>
              <c:strCache>
                <c:ptCount val="1"/>
                <c:pt idx="0">
                  <c:v>4213 CONVENIOS</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1"/>
              <c:layout>
                <c:manualLayout>
                  <c:x val="2.7777777777777779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C9-4735-9D71-1E4C2F1A9652}"/>
                </c:ext>
              </c:extLst>
            </c:dLbl>
            <c:dLbl>
              <c:idx val="2"/>
              <c:layout>
                <c:manualLayout>
                  <c:x val="1.6666666666666614E-2"/>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C9-4735-9D71-1E4C2F1A9652}"/>
                </c:ext>
              </c:extLst>
            </c:dLbl>
            <c:dLbl>
              <c:idx val="4"/>
              <c:layout>
                <c:manualLayout>
                  <c:x val="0"/>
                  <c:y val="-2.7777777777777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C9-4735-9D71-1E4C2F1A9652}"/>
                </c:ext>
              </c:extLst>
            </c:dLbl>
            <c:dLbl>
              <c:idx val="6"/>
              <c:layout>
                <c:manualLayout>
                  <c:x val="4.9549549549548445E-3"/>
                  <c:y val="-1.75152507202812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C9-4735-9D71-1E4C2F1A9652}"/>
                </c:ext>
              </c:extLst>
            </c:dLbl>
            <c:dLbl>
              <c:idx val="8"/>
              <c:layout>
                <c:manualLayout>
                  <c:x val="-1.1561561561561672E-2"/>
                  <c:y val="-2.0639828172617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AC9-4735-9D71-1E4C2F1A965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2024'!$Q$274:$Y$274,'GRÁFICAS INGRESOS  2024'!$Z$274:$AB$274)</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2024'!$Q$275:$Y$275,'GRÁFICAS INGRESOS  2024'!$Z$275:$AB$275)</c:f>
              <c:numCache>
                <c:formatCode>_(* #,##0.00_);_(* \(#,##0.00\);_(* "-"??_);_(@_)</c:formatCode>
                <c:ptCount val="12"/>
                <c:pt idx="0">
                  <c:v>15586973.73</c:v>
                </c:pt>
                <c:pt idx="1">
                  <c:v>16200396.58</c:v>
                </c:pt>
                <c:pt idx="2">
                  <c:v>297444.96000000002</c:v>
                </c:pt>
                <c:pt idx="3">
                  <c:v>23552028.330000002</c:v>
                </c:pt>
                <c:pt idx="4">
                  <c:v>106897.25</c:v>
                </c:pt>
              </c:numCache>
            </c:numRef>
          </c:val>
          <c:extLst>
            <c:ext xmlns:c16="http://schemas.microsoft.com/office/drawing/2014/chart" uri="{C3380CC4-5D6E-409C-BE32-E72D297353CC}">
              <c16:uniqueId val="{00000005-CAC9-4735-9D71-1E4C2F1A9652}"/>
            </c:ext>
          </c:extLst>
        </c:ser>
        <c:dLbls>
          <c:showLegendKey val="0"/>
          <c:showVal val="1"/>
          <c:showCatName val="0"/>
          <c:showSerName val="0"/>
          <c:showPercent val="0"/>
          <c:showBubbleSize val="0"/>
        </c:dLbls>
        <c:gapWidth val="65"/>
        <c:shape val="cylinder"/>
        <c:axId val="-1737488144"/>
        <c:axId val="-1737485968"/>
        <c:axId val="0"/>
      </c:bar3DChart>
      <c:catAx>
        <c:axId val="-1737488144"/>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737485968"/>
        <c:crosses val="autoZero"/>
        <c:auto val="1"/>
        <c:lblAlgn val="ctr"/>
        <c:lblOffset val="100"/>
        <c:noMultiLvlLbl val="0"/>
      </c:catAx>
      <c:valAx>
        <c:axId val="-1737485968"/>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737488144"/>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1.1162790697674419E-2"/>
          <c:y val="0.15944934233648145"/>
          <c:w val="0.9727131782945736"/>
          <c:h val="0.74538768124069965"/>
        </c:manualLayout>
      </c:layout>
      <c:bar3DChart>
        <c:barDir val="col"/>
        <c:grouping val="clustered"/>
        <c:varyColors val="0"/>
        <c:ser>
          <c:idx val="0"/>
          <c:order val="0"/>
          <c:tx>
            <c:strRef>
              <c:f>'GRÁFICAS INGRESOS  2024'!$A$334</c:f>
              <c:strCache>
                <c:ptCount val="1"/>
                <c:pt idx="0">
                  <c:v>SUMAN LOS INGRESOS</c:v>
                </c:pt>
              </c:strCache>
            </c:strRef>
          </c:tx>
          <c:invertIfNegative val="0"/>
          <c:dLbls>
            <c:dLbl>
              <c:idx val="1"/>
              <c:layout>
                <c:manualLayout>
                  <c:x val="4.0040046351870612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1E-41F5-B556-8A07DC2C282B}"/>
                </c:ext>
              </c:extLst>
            </c:dLbl>
            <c:dLbl>
              <c:idx val="2"/>
              <c:layout>
                <c:manualLayout>
                  <c:x val="2.0020023175935417E-2"/>
                  <c:y val="-1.38888888888889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1E-41F5-B556-8A07DC2C282B}"/>
                </c:ext>
              </c:extLst>
            </c:dLbl>
            <c:dLbl>
              <c:idx val="3"/>
              <c:layout>
                <c:manualLayout>
                  <c:x val="2.2022025493528965E-2"/>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F1E-41F5-B556-8A07DC2C282B}"/>
                </c:ext>
              </c:extLst>
            </c:dLbl>
            <c:dLbl>
              <c:idx val="9"/>
              <c:layout>
                <c:manualLayout>
                  <c:x val="7.9613871469598962E-4"/>
                  <c:y val="-1.5194681861348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1F-4B02-B877-F04BE6E55E3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2024'!$B$333:$M$333</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'GRÁFICAS INGRESOS  2024'!$B$334:$M$334</c:f>
              <c:numCache>
                <c:formatCode>_(* #,##0.00_);_(* \(#,##0.00\);_(* "-"??_);_(@_)</c:formatCode>
                <c:ptCount val="12"/>
                <c:pt idx="0">
                  <c:v>1225067133.8999999</c:v>
                </c:pt>
                <c:pt idx="1">
                  <c:v>1182785292.98</c:v>
                </c:pt>
                <c:pt idx="2">
                  <c:v>1225431510.3999999</c:v>
                </c:pt>
                <c:pt idx="3">
                  <c:v>1533586889.3800001</c:v>
                </c:pt>
                <c:pt idx="4">
                  <c:v>1621951095.8600001</c:v>
                </c:pt>
                <c:pt idx="5">
                  <c:v>1540472285.0499997</c:v>
                </c:pt>
                <c:pt idx="6">
                  <c:v>1624699073.2699997</c:v>
                </c:pt>
                <c:pt idx="7">
                  <c:v>1602074518.4899998</c:v>
                </c:pt>
                <c:pt idx="8">
                  <c:v>1741981376.4200003</c:v>
                </c:pt>
                <c:pt idx="9">
                  <c:v>1949686933.5599999</c:v>
                </c:pt>
                <c:pt idx="10">
                  <c:v>2199872603.3000002</c:v>
                </c:pt>
                <c:pt idx="11">
                  <c:v>1008237327.5400001</c:v>
                </c:pt>
              </c:numCache>
            </c:numRef>
          </c:val>
          <c:extLst>
            <c:ext xmlns:c16="http://schemas.microsoft.com/office/drawing/2014/chart" uri="{C3380CC4-5D6E-409C-BE32-E72D297353CC}">
              <c16:uniqueId val="{00000004-7F1E-41F5-B556-8A07DC2C282B}"/>
            </c:ext>
          </c:extLst>
        </c:ser>
        <c:dLbls>
          <c:showLegendKey val="0"/>
          <c:showVal val="1"/>
          <c:showCatName val="0"/>
          <c:showSerName val="0"/>
          <c:showPercent val="0"/>
          <c:showBubbleSize val="0"/>
        </c:dLbls>
        <c:gapWidth val="150"/>
        <c:shape val="cylinder"/>
        <c:axId val="-1737490320"/>
        <c:axId val="-1737489776"/>
        <c:axId val="0"/>
      </c:bar3DChart>
      <c:catAx>
        <c:axId val="-1737490320"/>
        <c:scaling>
          <c:orientation val="minMax"/>
        </c:scaling>
        <c:delete val="0"/>
        <c:axPos val="b"/>
        <c:numFmt formatCode="General" sourceLinked="0"/>
        <c:majorTickMark val="none"/>
        <c:minorTickMark val="none"/>
        <c:tickLblPos val="nextTo"/>
        <c:crossAx val="-1737489776"/>
        <c:crosses val="autoZero"/>
        <c:auto val="1"/>
        <c:lblAlgn val="ctr"/>
        <c:lblOffset val="100"/>
        <c:noMultiLvlLbl val="0"/>
      </c:catAx>
      <c:valAx>
        <c:axId val="-1737489776"/>
        <c:scaling>
          <c:orientation val="minMax"/>
        </c:scaling>
        <c:delete val="1"/>
        <c:axPos val="l"/>
        <c:numFmt formatCode="_(* #,##0.00_);_(* \(#,##0.00\);_(* &quot;-&quot;??_);_(@_)" sourceLinked="1"/>
        <c:majorTickMark val="out"/>
        <c:minorTickMark val="none"/>
        <c:tickLblPos val="nextTo"/>
        <c:crossAx val="-1737490320"/>
        <c:crosses val="autoZero"/>
        <c:crossBetween val="between"/>
      </c:valAx>
    </c:plotArea>
    <c:plotVisOnly val="1"/>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SUMAN LOS INGRESOS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'GRÁFICAS INGRESOS  2024'!$A$334</c:f>
              <c:strCache>
                <c:ptCount val="1"/>
                <c:pt idx="0">
                  <c:v>SUMAN LOS INGRESOS</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2"/>
              <c:layout>
                <c:manualLayout>
                  <c:x val="9.223673352525245E-3"/>
                  <c:y val="-7.40740740740740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55-4744-A6EB-1FC57DFA39F7}"/>
                </c:ext>
              </c:extLst>
            </c:dLbl>
            <c:dLbl>
              <c:idx val="3"/>
              <c:layout>
                <c:manualLayout>
                  <c:x val="0"/>
                  <c:y val="-3.35195629025536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40-40D1-83D2-63B22A16B97F}"/>
                </c:ext>
              </c:extLst>
            </c:dLbl>
            <c:dLbl>
              <c:idx val="4"/>
              <c:layout>
                <c:manualLayout>
                  <c:x val="-5.5366158906089105E-17"/>
                  <c:y val="-3.72439587806155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40-40D1-83D2-63B22A16B97F}"/>
                </c:ext>
              </c:extLst>
            </c:dLbl>
            <c:dLbl>
              <c:idx val="5"/>
              <c:layout>
                <c:manualLayout>
                  <c:x val="0"/>
                  <c:y val="-3.35195629025537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840-40D1-83D2-63B22A16B97F}"/>
                </c:ext>
              </c:extLst>
            </c:dLbl>
            <c:dLbl>
              <c:idx val="6"/>
              <c:layout>
                <c:manualLayout>
                  <c:x val="0"/>
                  <c:y val="-4.09683546586767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840-40D1-83D2-63B22A16B97F}"/>
                </c:ext>
              </c:extLst>
            </c:dLbl>
            <c:dLbl>
              <c:idx val="7"/>
              <c:layout>
                <c:manualLayout>
                  <c:x val="4.5300107864193846E-3"/>
                  <c:y val="-2.9795167024492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840-40D1-83D2-63B22A16B97F}"/>
                </c:ext>
              </c:extLst>
            </c:dLbl>
            <c:dLbl>
              <c:idx val="8"/>
              <c:layout>
                <c:manualLayout>
                  <c:x val="0"/>
                  <c:y val="-2.6070771146430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840-40D1-83D2-63B22A16B97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2024'!$Q$333:$Y$333,'GRÁFICAS INGRESOS  2024'!$Z$333:$AB$333)</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2024'!$Q$334:$Y$334,'GRÁFICAS INGRESOS  2024'!$Z$334:$AB$334)</c:f>
              <c:numCache>
                <c:formatCode>_(* #,##0.00_);_(* \(#,##0.00\);_(* "-"??_);_(@_)</c:formatCode>
                <c:ptCount val="12"/>
                <c:pt idx="0">
                  <c:v>286581268.94000006</c:v>
                </c:pt>
                <c:pt idx="1">
                  <c:v>267803793.53</c:v>
                </c:pt>
                <c:pt idx="2">
                  <c:v>150849882.97</c:v>
                </c:pt>
                <c:pt idx="3">
                  <c:v>196093814.89000002</c:v>
                </c:pt>
                <c:pt idx="4">
                  <c:v>106908567.21000001</c:v>
                </c:pt>
              </c:numCache>
            </c:numRef>
          </c:val>
          <c:extLst>
            <c:ext xmlns:c16="http://schemas.microsoft.com/office/drawing/2014/chart" uri="{C3380CC4-5D6E-409C-BE32-E72D297353CC}">
              <c16:uniqueId val="{00000000-49B0-4BE5-A803-C346599F6B4B}"/>
            </c:ext>
          </c:extLst>
        </c:ser>
        <c:dLbls>
          <c:showLegendKey val="0"/>
          <c:showVal val="1"/>
          <c:showCatName val="0"/>
          <c:showSerName val="0"/>
          <c:showPercent val="0"/>
          <c:showBubbleSize val="0"/>
        </c:dLbls>
        <c:gapWidth val="65"/>
        <c:shape val="cylinder"/>
        <c:axId val="-1737484336"/>
        <c:axId val="-1737489232"/>
        <c:axId val="0"/>
      </c:bar3DChart>
      <c:catAx>
        <c:axId val="-1737484336"/>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737489232"/>
        <c:crosses val="autoZero"/>
        <c:auto val="1"/>
        <c:lblAlgn val="ctr"/>
        <c:lblOffset val="100"/>
        <c:noMultiLvlLbl val="0"/>
      </c:catAx>
      <c:valAx>
        <c:axId val="-1737489232"/>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737484336"/>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 OTROS INGRESOS Y BENEFICIOS VARIOS</a:t>
            </a:r>
          </a:p>
        </c:rich>
      </c:tx>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1.3834297614592282E-2"/>
          <c:y val="0.14766944888602937"/>
          <c:w val="0.97327944472057271"/>
          <c:h val="0.74656791821637936"/>
        </c:manualLayout>
      </c:layout>
      <c:bar3DChart>
        <c:barDir val="col"/>
        <c:grouping val="clustered"/>
        <c:varyColors val="0"/>
        <c:ser>
          <c:idx val="0"/>
          <c:order val="0"/>
          <c:tx>
            <c:strRef>
              <c:f>'GRÁFICAS INGRESOS  2024'!$A$317</c:f>
              <c:strCache>
                <c:ptCount val="1"/>
                <c:pt idx="0">
                  <c:v>4399 OTROS INGRESOS Y BENEFICIOS VARIOS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2024'!$B$316:$M$316</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'GRÁFICAS INGRESOS  2024'!$B$317:$M$317</c:f>
              <c:numCache>
                <c:formatCode>_(* #,##0.00_);_(* \(#,##0.00\);_(* "-"??_);_(@_)</c:formatCode>
                <c:ptCount val="12"/>
                <c:pt idx="7">
                  <c:v>8866.51</c:v>
                </c:pt>
                <c:pt idx="8">
                  <c:v>0</c:v>
                </c:pt>
                <c:pt idx="9">
                  <c:v>0</c:v>
                </c:pt>
                <c:pt idx="10">
                  <c:v>0</c:v>
                </c:pt>
                <c:pt idx="11">
                  <c:v>0</c:v>
                </c:pt>
              </c:numCache>
            </c:numRef>
          </c:val>
          <c:extLst>
            <c:ext xmlns:c16="http://schemas.microsoft.com/office/drawing/2014/chart" uri="{C3380CC4-5D6E-409C-BE32-E72D297353CC}">
              <c16:uniqueId val="{00000001-0410-4565-9431-3EBD9B0D7F0D}"/>
            </c:ext>
          </c:extLst>
        </c:ser>
        <c:dLbls>
          <c:showLegendKey val="0"/>
          <c:showVal val="1"/>
          <c:showCatName val="0"/>
          <c:showSerName val="0"/>
          <c:showPercent val="0"/>
          <c:showBubbleSize val="0"/>
        </c:dLbls>
        <c:gapWidth val="150"/>
        <c:shape val="cylinder"/>
        <c:axId val="-1893997696"/>
        <c:axId val="-1678688864"/>
        <c:axId val="0"/>
      </c:bar3DChart>
      <c:catAx>
        <c:axId val="-1893997696"/>
        <c:scaling>
          <c:orientation val="minMax"/>
        </c:scaling>
        <c:delete val="0"/>
        <c:axPos val="b"/>
        <c:numFmt formatCode="General" sourceLinked="0"/>
        <c:majorTickMark val="none"/>
        <c:minorTickMark val="none"/>
        <c:tickLblPos val="nextTo"/>
        <c:crossAx val="-1678688864"/>
        <c:crosses val="autoZero"/>
        <c:auto val="1"/>
        <c:lblAlgn val="ctr"/>
        <c:lblOffset val="100"/>
        <c:noMultiLvlLbl val="0"/>
      </c:catAx>
      <c:valAx>
        <c:axId val="-1678688864"/>
        <c:scaling>
          <c:orientation val="minMax"/>
        </c:scaling>
        <c:delete val="1"/>
        <c:axPos val="l"/>
        <c:numFmt formatCode="_(* #,##0.00_);_(* \(#,##0.00\);_(* &quot;-&quot;??_);_(@_)" sourceLinked="1"/>
        <c:majorTickMark val="out"/>
        <c:minorTickMark val="none"/>
        <c:tickLblPos val="nextTo"/>
        <c:crossAx val="-1893997696"/>
        <c:crosses val="autoZero"/>
        <c:crossBetween val="between"/>
      </c:valAx>
    </c:plotArea>
    <c:plotVisOnly val="1"/>
    <c:dispBlanksAs val="gap"/>
    <c:showDLblsOverMax val="0"/>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OTROS</a:t>
            </a:r>
            <a:r>
              <a:rPr lang="en-US" baseline="0"/>
              <a:t> INGRESOS Y BENEFICIOS VARIOS </a:t>
            </a:r>
            <a:endParaRPr lang="en-U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'GRÁFICAS INGRESOS  2024'!$A$317</c:f>
              <c:strCache>
                <c:ptCount val="1"/>
                <c:pt idx="0">
                  <c:v>4399 OTROS INGRESOS Y BENEFICIOS VARIOS</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8"/>
              <c:layout>
                <c:manualLayout>
                  <c:x val="-1.4347937483986828E-2"/>
                  <c:y val="-4.99375780274656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7E-469B-B621-104C33E2744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2024'!$Q$316:$Y$316,'GRÁFICAS INGRESOS  2024'!$Z$316:$AB$316)</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2024'!$Q$317:$Y$317,'GRÁFICAS INGRESOS  2024'!$Z$317:$AB$317)</c:f>
              <c:numCache>
                <c:formatCode>_(* #,##0.00_);_(* \(#,##0.00\);_(* "-"??_);_(@_)</c:formatCode>
                <c:ptCount val="12"/>
              </c:numCache>
            </c:numRef>
          </c:val>
          <c:extLst>
            <c:ext xmlns:c16="http://schemas.microsoft.com/office/drawing/2014/chart" uri="{C3380CC4-5D6E-409C-BE32-E72D297353CC}">
              <c16:uniqueId val="{00000000-877E-469B-B621-104C33E27445}"/>
            </c:ext>
          </c:extLst>
        </c:ser>
        <c:dLbls>
          <c:showLegendKey val="0"/>
          <c:showVal val="1"/>
          <c:showCatName val="0"/>
          <c:showSerName val="0"/>
          <c:showPercent val="0"/>
          <c:showBubbleSize val="0"/>
        </c:dLbls>
        <c:gapWidth val="65"/>
        <c:shape val="cylinder"/>
        <c:axId val="-1678682336"/>
        <c:axId val="-1678681248"/>
        <c:axId val="0"/>
      </c:bar3DChart>
      <c:catAx>
        <c:axId val="-1678682336"/>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78681248"/>
        <c:crosses val="autoZero"/>
        <c:auto val="1"/>
        <c:lblAlgn val="ctr"/>
        <c:lblOffset val="100"/>
        <c:noMultiLvlLbl val="0"/>
      </c:catAx>
      <c:valAx>
        <c:axId val="-1678681248"/>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678682336"/>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MX"/>
              <a:t>Otros Productos que Generan Ingresos Corrientes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'GRÁFICAS INGRESOS  2024'!$Q$157:$AB$157</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2024'!$Q$158:$AB$158</c:f>
              <c:numCache>
                <c:formatCode>_(* #,##0.00_);_(* \(#,##0.00\);_(* "-"??_);_(@_)</c:formatCode>
                <c:ptCount val="12"/>
              </c:numCache>
            </c:numRef>
          </c:val>
          <c:extLst>
            <c:ext xmlns:c16="http://schemas.microsoft.com/office/drawing/2014/chart" uri="{C3380CC4-5D6E-409C-BE32-E72D297353CC}">
              <c16:uniqueId val="{00000000-EA06-4525-9E85-76476C1E1ED1}"/>
            </c:ext>
          </c:extLst>
        </c:ser>
        <c:dLbls>
          <c:showLegendKey val="0"/>
          <c:showVal val="0"/>
          <c:showCatName val="0"/>
          <c:showSerName val="0"/>
          <c:showPercent val="0"/>
          <c:showBubbleSize val="0"/>
        </c:dLbls>
        <c:gapWidth val="65"/>
        <c:shape val="box"/>
        <c:axId val="1582903424"/>
        <c:axId val="1582912576"/>
        <c:axId val="0"/>
      </c:bar3DChart>
      <c:catAx>
        <c:axId val="158290342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582912576"/>
        <c:crosses val="autoZero"/>
        <c:auto val="1"/>
        <c:lblAlgn val="ctr"/>
        <c:lblOffset val="100"/>
        <c:noMultiLvlLbl val="0"/>
      </c:catAx>
      <c:valAx>
        <c:axId val="1582912576"/>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582903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IMPUESTOS SOBRE EL PATRIMONIO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1"/>
              <c:layout>
                <c:manualLayout>
                  <c:x val="1.8518518518518517E-2"/>
                  <c:y val="-1.25595664178341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50-4D2D-B5E9-A4FFB8D8ABE8}"/>
                </c:ext>
              </c:extLst>
            </c:dLbl>
            <c:dLbl>
              <c:idx val="2"/>
              <c:layout>
                <c:manualLayout>
                  <c:x val="3.3333333333333333E-2"/>
                  <c:y val="-5.09259259259259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F0-479B-B81B-FD67D1853AEB}"/>
                </c:ext>
              </c:extLst>
            </c:dLbl>
            <c:dLbl>
              <c:idx val="3"/>
              <c:layout>
                <c:manualLayout>
                  <c:x val="0"/>
                  <c:y val="-4.16666666666666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F0-479B-B81B-FD67D1853AEB}"/>
                </c:ext>
              </c:extLst>
            </c:dLbl>
            <c:dLbl>
              <c:idx val="4"/>
              <c:layout>
                <c:manualLayout>
                  <c:x val="3.4979423868312758E-3"/>
                  <c:y val="-1.17844360364046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F0-479B-B81B-FD67D1853AEB}"/>
                </c:ext>
              </c:extLst>
            </c:dLbl>
            <c:dLbl>
              <c:idx val="5"/>
              <c:layout>
                <c:manualLayout>
                  <c:x val="3.3950617283950617E-3"/>
                  <c:y val="-1.3107338855370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F0-479B-B81B-FD67D1853AEB}"/>
                </c:ext>
              </c:extLst>
            </c:dLbl>
            <c:dLbl>
              <c:idx val="6"/>
              <c:layout>
                <c:manualLayout>
                  <c:x val="1.8518518518518519E-3"/>
                  <c:y val="-4.44926202406517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F0-479B-B81B-FD67D1853AEB}"/>
                </c:ext>
              </c:extLst>
            </c:dLbl>
            <c:dLbl>
              <c:idx val="7"/>
              <c:layout>
                <c:manualLayout>
                  <c:x val="2.0576131687242045E-3"/>
                  <c:y val="-5.31506288986604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BF0-479B-B81B-FD67D1853AEB}"/>
                </c:ext>
              </c:extLst>
            </c:dLbl>
            <c:dLbl>
              <c:idx val="8"/>
              <c:layout>
                <c:manualLayout>
                  <c:x val="4.526505946016007E-3"/>
                  <c:y val="-4.1486177864130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BF0-479B-B81B-FD67D1853AEB}"/>
                </c:ext>
              </c:extLst>
            </c:dLbl>
            <c:dLbl>
              <c:idx val="9"/>
              <c:layout>
                <c:manualLayout>
                  <c:x val="3.0864197530864196E-3"/>
                  <c:y val="-5.627705627705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1B2-49EC-A59B-C2E6F7A9CB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2024'!$Q$24:$AB$24</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2024'!$Q$25:$AB$25</c:f>
              <c:numCache>
                <c:formatCode>_(* #,##0.00_);_(* \(#,##0.00\);_(* "-"??_);_(@_)</c:formatCode>
                <c:ptCount val="12"/>
                <c:pt idx="0">
                  <c:v>73268366.829999998</c:v>
                </c:pt>
                <c:pt idx="1">
                  <c:v>65564944.640000001</c:v>
                </c:pt>
                <c:pt idx="2">
                  <c:v>18468606.240000002</c:v>
                </c:pt>
                <c:pt idx="3">
                  <c:v>13438185.880000001</c:v>
                </c:pt>
                <c:pt idx="4">
                  <c:v>11316184.65</c:v>
                </c:pt>
              </c:numCache>
            </c:numRef>
          </c:val>
          <c:extLst>
            <c:ext xmlns:c16="http://schemas.microsoft.com/office/drawing/2014/chart" uri="{C3380CC4-5D6E-409C-BE32-E72D297353CC}">
              <c16:uniqueId val="{00000007-3BF0-479B-B81B-FD67D1853AEB}"/>
            </c:ext>
          </c:extLst>
        </c:ser>
        <c:dLbls>
          <c:showLegendKey val="0"/>
          <c:showVal val="1"/>
          <c:showCatName val="0"/>
          <c:showSerName val="0"/>
          <c:showPercent val="0"/>
          <c:showBubbleSize val="0"/>
        </c:dLbls>
        <c:gapWidth val="65"/>
        <c:shape val="cylinder"/>
        <c:axId val="-1683289248"/>
        <c:axId val="-1683271840"/>
        <c:axId val="0"/>
      </c:bar3DChart>
      <c:catAx>
        <c:axId val="-1683289248"/>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83271840"/>
        <c:crosses val="autoZero"/>
        <c:auto val="1"/>
        <c:lblAlgn val="ctr"/>
        <c:lblOffset val="100"/>
        <c:noMultiLvlLbl val="0"/>
      </c:catAx>
      <c:valAx>
        <c:axId val="-1683271840"/>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683289248"/>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IMPUESTOS SOBRE LA PRODUCCIÓN, EL CONSUMO Y LAS TRANSACCIONES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'GRÁFICAS INGRESOS  2024'!$A$44</c:f>
              <c:strCache>
                <c:ptCount val="1"/>
                <c:pt idx="0">
                  <c:v>4113 IMPUESTOS SOBRE LA PRODUCCIÓN, EL CONSUMO Y LAS TRANSACCIONES</c:v>
                </c:pt>
              </c:strCache>
            </c:strRef>
          </c:tx>
          <c:invertIfNegative val="0"/>
          <c:dLbls>
            <c:dLbl>
              <c:idx val="0"/>
              <c:layout>
                <c:manualLayout>
                  <c:x val="2.7952480782669205E-3"/>
                  <c:y val="-4.814830975994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0AC-4190-881A-E86107B2DCDD}"/>
                </c:ext>
              </c:extLst>
            </c:dLbl>
            <c:dLbl>
              <c:idx val="1"/>
              <c:layout>
                <c:manualLayout>
                  <c:x val="4.088105339033879E-3"/>
                  <c:y val="-5.18517230484656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AC-4190-881A-E86107B2DCDD}"/>
                </c:ext>
              </c:extLst>
            </c:dLbl>
            <c:dLbl>
              <c:idx val="2"/>
              <c:layout>
                <c:manualLayout>
                  <c:x val="1.7889367602634626E-2"/>
                  <c:y val="-4.12037536757722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0AC-4190-881A-E86107B2DCDD}"/>
                </c:ext>
              </c:extLst>
            </c:dLbl>
            <c:dLbl>
              <c:idx val="3"/>
              <c:layout>
                <c:manualLayout>
                  <c:x val="1.2578616352201156E-2"/>
                  <c:y val="-3.75000123031536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0D4-4879-B24E-DAAC72A3437D}"/>
                </c:ext>
              </c:extLst>
            </c:dLbl>
            <c:dLbl>
              <c:idx val="4"/>
              <c:layout>
                <c:manualLayout>
                  <c:x val="5.5904961565338921E-3"/>
                  <c:y val="-3.3333344269469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0AC-4190-881A-E86107B2DCDD}"/>
                </c:ext>
              </c:extLst>
            </c:dLbl>
            <c:spPr>
              <a:noFill/>
              <a:ln>
                <a:noFill/>
              </a:ln>
              <a:effectLst/>
            </c:spPr>
            <c:txPr>
              <a:bodyPr wrap="square" lIns="38100" tIns="19050" rIns="38100" bIns="19050" anchor="ctr">
                <a:spAutoFit/>
              </a:bodyPr>
              <a:lstStyle/>
              <a:p>
                <a:pPr>
                  <a:defRPr b="1"/>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2024'!$B$43:$M$43</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'GRÁFICAS INGRESOS  2024'!$B$44:$M$44</c:f>
              <c:numCache>
                <c:formatCode>_(* #,##0.00_);_(* \(#,##0.00\);_(* "-"??_);_(@_)</c:formatCode>
                <c:ptCount val="12"/>
                <c:pt idx="0">
                  <c:v>45574107.289999999</c:v>
                </c:pt>
                <c:pt idx="1">
                  <c:v>45636612.299999997</c:v>
                </c:pt>
                <c:pt idx="2">
                  <c:v>43286285.170000002</c:v>
                </c:pt>
                <c:pt idx="3">
                  <c:v>56126235.259999998</c:v>
                </c:pt>
                <c:pt idx="4">
                  <c:v>58231517.350000001</c:v>
                </c:pt>
                <c:pt idx="5">
                  <c:v>63407214.859999999</c:v>
                </c:pt>
                <c:pt idx="6">
                  <c:v>62453232.699999996</c:v>
                </c:pt>
                <c:pt idx="7">
                  <c:v>59404208.050000012</c:v>
                </c:pt>
                <c:pt idx="8">
                  <c:v>74362013.120000005</c:v>
                </c:pt>
                <c:pt idx="9">
                  <c:v>85182268.039999992</c:v>
                </c:pt>
                <c:pt idx="10">
                  <c:v>56232372.460000001</c:v>
                </c:pt>
                <c:pt idx="11">
                  <c:v>11006505.41</c:v>
                </c:pt>
              </c:numCache>
            </c:numRef>
          </c:val>
          <c:extLst>
            <c:ext xmlns:c16="http://schemas.microsoft.com/office/drawing/2014/chart" uri="{C3380CC4-5D6E-409C-BE32-E72D297353CC}">
              <c16:uniqueId val="{00000004-70AC-4190-881A-E86107B2DCDD}"/>
            </c:ext>
          </c:extLst>
        </c:ser>
        <c:dLbls>
          <c:showLegendKey val="0"/>
          <c:showVal val="1"/>
          <c:showCatName val="0"/>
          <c:showSerName val="0"/>
          <c:showPercent val="0"/>
          <c:showBubbleSize val="0"/>
        </c:dLbls>
        <c:gapWidth val="150"/>
        <c:shape val="cylinder"/>
        <c:axId val="-1683268032"/>
        <c:axId val="-1683278368"/>
        <c:axId val="0"/>
      </c:bar3DChart>
      <c:catAx>
        <c:axId val="-1683268032"/>
        <c:scaling>
          <c:orientation val="minMax"/>
        </c:scaling>
        <c:delete val="0"/>
        <c:axPos val="b"/>
        <c:numFmt formatCode="General" sourceLinked="0"/>
        <c:majorTickMark val="none"/>
        <c:minorTickMark val="none"/>
        <c:tickLblPos val="nextTo"/>
        <c:crossAx val="-1683278368"/>
        <c:crosses val="autoZero"/>
        <c:auto val="1"/>
        <c:lblAlgn val="ctr"/>
        <c:lblOffset val="100"/>
        <c:noMultiLvlLbl val="0"/>
      </c:catAx>
      <c:valAx>
        <c:axId val="-1683278368"/>
        <c:scaling>
          <c:orientation val="minMax"/>
        </c:scaling>
        <c:delete val="1"/>
        <c:axPos val="l"/>
        <c:numFmt formatCode="_(* #,##0.00_);_(* \(#,##0.00\);_(* &quot;-&quot;??_);_(@_)" sourceLinked="1"/>
        <c:majorTickMark val="out"/>
        <c:minorTickMark val="none"/>
        <c:tickLblPos val="nextTo"/>
        <c:crossAx val="-1683268032"/>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IMPUESTOS SOBRE LA PRODUCCIÓN, EL CONSUMO Y LAS TRANSACCIONES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1"/>
              <c:layout>
                <c:manualLayout>
                  <c:x val="3.6980500136869396E-3"/>
                  <c:y val="-2.61969715324046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72-432E-9D61-BF77EB962CF7}"/>
                </c:ext>
              </c:extLst>
            </c:dLbl>
            <c:dLbl>
              <c:idx val="7"/>
              <c:layout>
                <c:manualLayout>
                  <c:x val="-1.1213387436999898E-2"/>
                  <c:y val="-3.29289242279118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72-432E-9D61-BF77EB962CF7}"/>
                </c:ext>
              </c:extLst>
            </c:dLbl>
            <c:dLbl>
              <c:idx val="8"/>
              <c:layout>
                <c:manualLayout>
                  <c:x val="-6.5439672801636739E-3"/>
                  <c:y val="-2.8169024497809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572-432E-9D61-BF77EB962CF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2024'!$Q$43:$AB$43</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2024'!$Q$44:$AB$44</c:f>
              <c:numCache>
                <c:formatCode>_(* #,##0.00_);_(* \(#,##0.00\);_(* "-"??_);_(@_)</c:formatCode>
                <c:ptCount val="12"/>
                <c:pt idx="1">
                  <c:v>4456737.8499999996</c:v>
                </c:pt>
                <c:pt idx="3">
                  <c:v>5097764.58</c:v>
                </c:pt>
                <c:pt idx="4">
                  <c:v>1452002.98</c:v>
                </c:pt>
              </c:numCache>
            </c:numRef>
          </c:val>
          <c:extLst>
            <c:ext xmlns:c16="http://schemas.microsoft.com/office/drawing/2014/chart" uri="{C3380CC4-5D6E-409C-BE32-E72D297353CC}">
              <c16:uniqueId val="{00000003-8572-432E-9D61-BF77EB962CF7}"/>
            </c:ext>
          </c:extLst>
        </c:ser>
        <c:dLbls>
          <c:showLegendKey val="0"/>
          <c:showVal val="1"/>
          <c:showCatName val="0"/>
          <c:showSerName val="0"/>
          <c:showPercent val="0"/>
          <c:showBubbleSize val="0"/>
        </c:dLbls>
        <c:gapWidth val="65"/>
        <c:shape val="cylinder"/>
        <c:axId val="-1683295776"/>
        <c:axId val="-1683288704"/>
        <c:axId val="0"/>
      </c:bar3DChart>
      <c:catAx>
        <c:axId val="-1683295776"/>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83288704"/>
        <c:crosses val="autoZero"/>
        <c:auto val="1"/>
        <c:lblAlgn val="ctr"/>
        <c:lblOffset val="100"/>
        <c:noMultiLvlLbl val="0"/>
      </c:catAx>
      <c:valAx>
        <c:axId val="-1683288704"/>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683295776"/>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 ACCESORIOS DE IMPUESTOS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'GRÁFICAS INGRESOS  2024'!$A$63</c:f>
              <c:strCache>
                <c:ptCount val="1"/>
                <c:pt idx="0">
                  <c:v>4117 ACCESORIOS DE IMPUESTOS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2024'!$B$62:$M$62</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'GRÁFICAS INGRESOS  2024'!$B$63:$M$63</c:f>
              <c:numCache>
                <c:formatCode>_(* #,##0.00_);_(* \(#,##0.00\);_(* "-"??_);_(@_)</c:formatCode>
                <c:ptCount val="12"/>
                <c:pt idx="1">
                  <c:v>13138247.619999999</c:v>
                </c:pt>
                <c:pt idx="2">
                  <c:v>10688209.5</c:v>
                </c:pt>
                <c:pt idx="3">
                  <c:v>12194340.15</c:v>
                </c:pt>
                <c:pt idx="4">
                  <c:v>6633727.5599999987</c:v>
                </c:pt>
                <c:pt idx="5">
                  <c:v>6434127.2800000003</c:v>
                </c:pt>
                <c:pt idx="6">
                  <c:v>3992714.22</c:v>
                </c:pt>
                <c:pt idx="7">
                  <c:v>11984670.379999999</c:v>
                </c:pt>
                <c:pt idx="8">
                  <c:v>6733611.3000000007</c:v>
                </c:pt>
                <c:pt idx="9">
                  <c:v>8514362.3200000003</c:v>
                </c:pt>
                <c:pt idx="10">
                  <c:v>7854301.9799999995</c:v>
                </c:pt>
                <c:pt idx="11">
                  <c:v>8377946.0200000005</c:v>
                </c:pt>
              </c:numCache>
            </c:numRef>
          </c:val>
          <c:extLst>
            <c:ext xmlns:c16="http://schemas.microsoft.com/office/drawing/2014/chart" uri="{C3380CC4-5D6E-409C-BE32-E72D297353CC}">
              <c16:uniqueId val="{00000000-6925-4842-8AC1-711A36D5DA6E}"/>
            </c:ext>
          </c:extLst>
        </c:ser>
        <c:dLbls>
          <c:showLegendKey val="0"/>
          <c:showVal val="1"/>
          <c:showCatName val="0"/>
          <c:showSerName val="0"/>
          <c:showPercent val="0"/>
          <c:showBubbleSize val="0"/>
        </c:dLbls>
        <c:gapWidth val="150"/>
        <c:shape val="cylinder"/>
        <c:axId val="-1683286528"/>
        <c:axId val="-1683293600"/>
        <c:axId val="0"/>
      </c:bar3DChart>
      <c:catAx>
        <c:axId val="-1683286528"/>
        <c:scaling>
          <c:orientation val="minMax"/>
        </c:scaling>
        <c:delete val="0"/>
        <c:axPos val="b"/>
        <c:numFmt formatCode="General" sourceLinked="0"/>
        <c:majorTickMark val="none"/>
        <c:minorTickMark val="none"/>
        <c:tickLblPos val="nextTo"/>
        <c:crossAx val="-1683293600"/>
        <c:crosses val="autoZero"/>
        <c:auto val="1"/>
        <c:lblAlgn val="ctr"/>
        <c:lblOffset val="100"/>
        <c:noMultiLvlLbl val="0"/>
      </c:catAx>
      <c:valAx>
        <c:axId val="-1683293600"/>
        <c:scaling>
          <c:orientation val="minMax"/>
        </c:scaling>
        <c:delete val="1"/>
        <c:axPos val="l"/>
        <c:numFmt formatCode="_(* #,##0.00_);_(* \(#,##0.00\);_(* &quot;-&quot;??_);_(@_)" sourceLinked="1"/>
        <c:majorTickMark val="out"/>
        <c:minorTickMark val="none"/>
        <c:tickLblPos val="nextTo"/>
        <c:crossAx val="-1683286528"/>
        <c:crosses val="autoZero"/>
        <c:crossBetween val="between"/>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ACCESORIOS DE IMPUESTOS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2"/>
              <c:layout>
                <c:manualLayout>
                  <c:x val="1.454323872030147E-2"/>
                  <c:y val="4.7587509505237077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F9-4934-9A86-9BFDE9132226}"/>
                </c:ext>
              </c:extLst>
            </c:dLbl>
            <c:dLbl>
              <c:idx val="6"/>
              <c:layout>
                <c:manualLayout>
                  <c:x val="4.1588119718330794E-3"/>
                  <c:y val="1.42795234707811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5F9-4934-9A86-9BFDE9132226}"/>
                </c:ext>
              </c:extLst>
            </c:dLbl>
            <c:dLbl>
              <c:idx val="7"/>
              <c:layout>
                <c:manualLayout>
                  <c:x val="-1.0755626101663789E-2"/>
                  <c:y val="-3.00275549668440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F9-4934-9A86-9BFDE9132226}"/>
                </c:ext>
              </c:extLst>
            </c:dLbl>
            <c:dLbl>
              <c:idx val="8"/>
              <c:layout>
                <c:manualLayout>
                  <c:x val="-8.3490129985168589E-3"/>
                  <c:y val="-1.1509308999926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F9-4934-9A86-9BFDE913222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'GRÁFICAS INGRESOS  2024'!$Q$62:$AB$62</c:f>
              <c:strCache>
                <c:ptCount val="12"/>
                <c:pt idx="0">
                  <c:v>Enero</c:v>
                </c:pt>
                <c:pt idx="1">
                  <c:v>Febrero</c:v>
                </c:pt>
                <c:pt idx="2">
                  <c:v>Marzo</c:v>
                </c:pt>
                <c:pt idx="3">
                  <c:v>Abril</c:v>
                </c:pt>
                <c:pt idx="4">
                  <c:v>Mayo</c:v>
                </c:pt>
                <c:pt idx="5">
                  <c:v>Junio</c:v>
                </c:pt>
                <c:pt idx="6">
                  <c:v>Julio</c:v>
                </c:pt>
                <c:pt idx="7">
                  <c:v>Agosto</c:v>
                </c:pt>
                <c:pt idx="8">
                  <c:v>Septiembre</c:v>
                </c:pt>
                <c:pt idx="9">
                  <c:v> Octubre </c:v>
                </c:pt>
                <c:pt idx="10">
                  <c:v> Noviembre </c:v>
                </c:pt>
                <c:pt idx="11">
                  <c:v> Diciembre </c:v>
                </c:pt>
              </c:strCache>
            </c:strRef>
          </c:cat>
          <c:val>
            <c:numRef>
              <c:f>'GRÁFICAS INGRESOS  2024'!$Q$63:$AB$63</c:f>
              <c:numCache>
                <c:formatCode>_(* #,##0.00_);_(* \(#,##0.00\);_(* "-"??_);_(@_)</c:formatCode>
                <c:ptCount val="12"/>
                <c:pt idx="0">
                  <c:v>2564292.48</c:v>
                </c:pt>
                <c:pt idx="1">
                  <c:v>2451159.41</c:v>
                </c:pt>
                <c:pt idx="2">
                  <c:v>1210141.6599999999</c:v>
                </c:pt>
                <c:pt idx="3">
                  <c:v>1316741.02</c:v>
                </c:pt>
                <c:pt idx="4">
                  <c:v>835611.45000000007</c:v>
                </c:pt>
              </c:numCache>
            </c:numRef>
          </c:val>
          <c:extLst>
            <c:ext xmlns:c16="http://schemas.microsoft.com/office/drawing/2014/chart" uri="{C3380CC4-5D6E-409C-BE32-E72D297353CC}">
              <c16:uniqueId val="{00000004-35F9-4934-9A86-9BFDE9132226}"/>
            </c:ext>
          </c:extLst>
        </c:ser>
        <c:dLbls>
          <c:showLegendKey val="0"/>
          <c:showVal val="1"/>
          <c:showCatName val="0"/>
          <c:showSerName val="0"/>
          <c:showPercent val="0"/>
          <c:showBubbleSize val="0"/>
        </c:dLbls>
        <c:gapWidth val="65"/>
        <c:shape val="cylinder"/>
        <c:axId val="-1683282720"/>
        <c:axId val="-1683280544"/>
        <c:axId val="0"/>
      </c:bar3DChart>
      <c:catAx>
        <c:axId val="-1683282720"/>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83280544"/>
        <c:crosses val="autoZero"/>
        <c:auto val="1"/>
        <c:lblAlgn val="ctr"/>
        <c:lblOffset val="100"/>
        <c:noMultiLvlLbl val="0"/>
      </c:catAx>
      <c:valAx>
        <c:axId val="-1683280544"/>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683282720"/>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OTROS IMPUESTOS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'GRÁFICAS INGRESOS  2024'!$A$82</c:f>
              <c:strCache>
                <c:ptCount val="1"/>
                <c:pt idx="0">
                  <c:v>4119 OTROS IMPUESTOS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'GRÁFICAS INGRESOS  2024'!$B$81:$M$81</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'GRÁFICAS INGRESOS  2024'!$B$82:$M$82</c:f>
              <c:numCache>
                <c:formatCode>_(* #,##0.00_);_(* \(#,##0.00\);_(* "-"??_);_(@_)</c:formatCode>
                <c:ptCount val="12"/>
                <c:pt idx="0">
                  <c:v>29230443.449999999</c:v>
                </c:pt>
                <c:pt idx="1">
                  <c:v>33657200.270000003</c:v>
                </c:pt>
                <c:pt idx="2">
                  <c:v>38433558.079999998</c:v>
                </c:pt>
                <c:pt idx="3">
                  <c:v>46193069.560000002</c:v>
                </c:pt>
                <c:pt idx="4">
                  <c:v>41764413.629999995</c:v>
                </c:pt>
                <c:pt idx="5">
                  <c:v>40233645.079999998</c:v>
                </c:pt>
                <c:pt idx="6">
                  <c:v>43138705.640000008</c:v>
                </c:pt>
                <c:pt idx="7">
                  <c:v>40422789.989999995</c:v>
                </c:pt>
                <c:pt idx="8">
                  <c:v>48402679.800000004</c:v>
                </c:pt>
                <c:pt idx="9">
                  <c:v>55039486.230000012</c:v>
                </c:pt>
                <c:pt idx="10">
                  <c:v>58301880.930000007</c:v>
                </c:pt>
                <c:pt idx="11">
                  <c:v>36706303.700000003</c:v>
                </c:pt>
              </c:numCache>
            </c:numRef>
          </c:val>
          <c:extLst>
            <c:ext xmlns:c16="http://schemas.microsoft.com/office/drawing/2014/chart" uri="{C3380CC4-5D6E-409C-BE32-E72D297353CC}">
              <c16:uniqueId val="{00000000-2291-44C2-9B3B-7044F6CB9C9A}"/>
            </c:ext>
          </c:extLst>
        </c:ser>
        <c:dLbls>
          <c:showLegendKey val="0"/>
          <c:showVal val="1"/>
          <c:showCatName val="0"/>
          <c:showSerName val="0"/>
          <c:showPercent val="0"/>
          <c:showBubbleSize val="0"/>
        </c:dLbls>
        <c:gapWidth val="150"/>
        <c:shape val="cylinder"/>
        <c:axId val="-1683274560"/>
        <c:axId val="-1683270208"/>
        <c:axId val="0"/>
      </c:bar3DChart>
      <c:catAx>
        <c:axId val="-1683274560"/>
        <c:scaling>
          <c:orientation val="minMax"/>
        </c:scaling>
        <c:delete val="0"/>
        <c:axPos val="b"/>
        <c:numFmt formatCode="General" sourceLinked="0"/>
        <c:majorTickMark val="none"/>
        <c:minorTickMark val="none"/>
        <c:tickLblPos val="nextTo"/>
        <c:crossAx val="-1683270208"/>
        <c:crosses val="autoZero"/>
        <c:auto val="1"/>
        <c:lblAlgn val="ctr"/>
        <c:lblOffset val="100"/>
        <c:noMultiLvlLbl val="0"/>
      </c:catAx>
      <c:valAx>
        <c:axId val="-1683270208"/>
        <c:scaling>
          <c:orientation val="minMax"/>
        </c:scaling>
        <c:delete val="1"/>
        <c:axPos val="l"/>
        <c:numFmt formatCode="_(* #,##0.00_);_(* \(#,##0.00\);_(* &quot;-&quot;??_);_(@_)" sourceLinked="1"/>
        <c:majorTickMark val="out"/>
        <c:minorTickMark val="none"/>
        <c:tickLblPos val="nextTo"/>
        <c:crossAx val="-1683274560"/>
        <c:crosses val="autoZero"/>
        <c:crossBetween val="between"/>
      </c:valAx>
    </c:plotArea>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10.xml><?xml version="1.0" encoding="utf-8"?>
<cs:colorStyle xmlns:cs="http://schemas.microsoft.com/office/drawing/2012/chartStyle" xmlns:a="http://schemas.openxmlformats.org/drawingml/2006/main" meth="withinLinear" id="19">
  <a:schemeClr val="accent6"/>
</cs:colorStyle>
</file>

<file path=xl/charts/colors11.xml><?xml version="1.0" encoding="utf-8"?>
<cs:colorStyle xmlns:cs="http://schemas.microsoft.com/office/drawing/2012/chartStyle" xmlns:a="http://schemas.openxmlformats.org/drawingml/2006/main" meth="withinLinear" id="19">
  <a:schemeClr val="accent6"/>
</cs:colorStyle>
</file>

<file path=xl/charts/colors12.xml><?xml version="1.0" encoding="utf-8"?>
<cs:colorStyle xmlns:cs="http://schemas.microsoft.com/office/drawing/2012/chartStyle" xmlns:a="http://schemas.openxmlformats.org/drawingml/2006/main" meth="withinLinear" id="19">
  <a:schemeClr val="accent6"/>
</cs:colorStyle>
</file>

<file path=xl/charts/colors13.xml><?xml version="1.0" encoding="utf-8"?>
<cs:colorStyle xmlns:cs="http://schemas.microsoft.com/office/drawing/2012/chartStyle" xmlns:a="http://schemas.openxmlformats.org/drawingml/2006/main" meth="withinLinear" id="19">
  <a:schemeClr val="accent6"/>
</cs:colorStyle>
</file>

<file path=xl/charts/colors14.xml><?xml version="1.0" encoding="utf-8"?>
<cs:colorStyle xmlns:cs="http://schemas.microsoft.com/office/drawing/2012/chartStyle" xmlns:a="http://schemas.openxmlformats.org/drawingml/2006/main" meth="withinLinear" id="19">
  <a:schemeClr val="accent6"/>
</cs:colorStyle>
</file>

<file path=xl/charts/colors15.xml><?xml version="1.0" encoding="utf-8"?>
<cs:colorStyle xmlns:cs="http://schemas.microsoft.com/office/drawing/2012/chartStyle" xmlns:a="http://schemas.openxmlformats.org/drawingml/2006/main" meth="withinLinear" id="19">
  <a:schemeClr val="accent6"/>
</cs:colorStyle>
</file>

<file path=xl/charts/colors16.xml><?xml version="1.0" encoding="utf-8"?>
<cs:colorStyle xmlns:cs="http://schemas.microsoft.com/office/drawing/2012/chartStyle" xmlns:a="http://schemas.openxmlformats.org/drawingml/2006/main" meth="withinLinear" id="19">
  <a:schemeClr val="accent6"/>
</cs:colorStyle>
</file>

<file path=xl/charts/colors17.xml><?xml version="1.0" encoding="utf-8"?>
<cs:colorStyle xmlns:cs="http://schemas.microsoft.com/office/drawing/2012/chartStyle" xmlns:a="http://schemas.openxmlformats.org/drawingml/2006/main" meth="withinLinear" id="19">
  <a:schemeClr val="accent6"/>
</cs:colorStyle>
</file>

<file path=xl/charts/colors1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9">
  <a:schemeClr val="accent6"/>
</cs:colorStyle>
</file>

<file path=xl/charts/colors3.xml><?xml version="1.0" encoding="utf-8"?>
<cs:colorStyle xmlns:cs="http://schemas.microsoft.com/office/drawing/2012/chartStyle" xmlns:a="http://schemas.openxmlformats.org/drawingml/2006/main" meth="withinLinear" id="19">
  <a:schemeClr val="accent6"/>
</cs:colorStyle>
</file>

<file path=xl/charts/colors4.xml><?xml version="1.0" encoding="utf-8"?>
<cs:colorStyle xmlns:cs="http://schemas.microsoft.com/office/drawing/2012/chartStyle" xmlns:a="http://schemas.openxmlformats.org/drawingml/2006/main" meth="withinLinear" id="19">
  <a:schemeClr val="accent6"/>
</cs:colorStyle>
</file>

<file path=xl/charts/colors5.xml><?xml version="1.0" encoding="utf-8"?>
<cs:colorStyle xmlns:cs="http://schemas.microsoft.com/office/drawing/2012/chartStyle" xmlns:a="http://schemas.openxmlformats.org/drawingml/2006/main" meth="withinLinear" id="19">
  <a:schemeClr val="accent6"/>
</cs:colorStyle>
</file>

<file path=xl/charts/colors6.xml><?xml version="1.0" encoding="utf-8"?>
<cs:colorStyle xmlns:cs="http://schemas.microsoft.com/office/drawing/2012/chartStyle" xmlns:a="http://schemas.openxmlformats.org/drawingml/2006/main" meth="withinLinear" id="19">
  <a:schemeClr val="accent6"/>
</cs:colorStyle>
</file>

<file path=xl/charts/colors7.xml><?xml version="1.0" encoding="utf-8"?>
<cs:colorStyle xmlns:cs="http://schemas.microsoft.com/office/drawing/2012/chartStyle" xmlns:a="http://schemas.openxmlformats.org/drawingml/2006/main" meth="withinLinear" id="19">
  <a:schemeClr val="accent6"/>
</cs:colorStyle>
</file>

<file path=xl/charts/colors8.xml><?xml version="1.0" encoding="utf-8"?>
<cs:colorStyle xmlns:cs="http://schemas.microsoft.com/office/drawing/2012/chartStyle" xmlns:a="http://schemas.openxmlformats.org/drawingml/2006/main" meth="withinLinear" id="19">
  <a:schemeClr val="accent6"/>
</cs:colorStyle>
</file>

<file path=xl/charts/colors9.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8"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92868</xdr:rowOff>
    </xdr:from>
    <xdr:to>
      <xdr:col>12</xdr:col>
      <xdr:colOff>1119187</xdr:colOff>
      <xdr:row>22</xdr:row>
      <xdr:rowOff>150018</xdr:rowOff>
    </xdr:to>
    <xdr:graphicFrame macro="">
      <xdr:nvGraphicFramePr>
        <xdr:cNvPr id="2" name="1 Gráfico">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47625</xdr:colOff>
      <xdr:row>7</xdr:row>
      <xdr:rowOff>123825</xdr:rowOff>
    </xdr:from>
    <xdr:to>
      <xdr:col>27</xdr:col>
      <xdr:colOff>971550</xdr:colOff>
      <xdr:row>22</xdr:row>
      <xdr:rowOff>85725</xdr:rowOff>
    </xdr:to>
    <xdr:graphicFrame macro="">
      <xdr:nvGraphicFramePr>
        <xdr:cNvPr id="3" name="2 Gráfico">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25</xdr:row>
      <xdr:rowOff>76199</xdr:rowOff>
    </xdr:from>
    <xdr:to>
      <xdr:col>12</xdr:col>
      <xdr:colOff>1095375</xdr:colOff>
      <xdr:row>41</xdr:row>
      <xdr:rowOff>85725</xdr:rowOff>
    </xdr:to>
    <xdr:graphicFrame macro="">
      <xdr:nvGraphicFramePr>
        <xdr:cNvPr id="4" name="3 Gráfico">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425904</xdr:colOff>
      <xdr:row>26</xdr:row>
      <xdr:rowOff>106135</xdr:rowOff>
    </xdr:from>
    <xdr:to>
      <xdr:col>27</xdr:col>
      <xdr:colOff>876300</xdr:colOff>
      <xdr:row>41</xdr:row>
      <xdr:rowOff>182335</xdr:rowOff>
    </xdr:to>
    <xdr:graphicFrame macro="">
      <xdr:nvGraphicFramePr>
        <xdr:cNvPr id="5" name="4 Gráfico">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44</xdr:row>
      <xdr:rowOff>76200</xdr:rowOff>
    </xdr:from>
    <xdr:to>
      <xdr:col>13</xdr:col>
      <xdr:colOff>35718</xdr:colOff>
      <xdr:row>60</xdr:row>
      <xdr:rowOff>76199</xdr:rowOff>
    </xdr:to>
    <xdr:graphicFrame macro="">
      <xdr:nvGraphicFramePr>
        <xdr:cNvPr id="6" name="5 Gráfico">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38100</xdr:colOff>
      <xdr:row>46</xdr:row>
      <xdr:rowOff>57150</xdr:rowOff>
    </xdr:from>
    <xdr:to>
      <xdr:col>27</xdr:col>
      <xdr:colOff>1000125</xdr:colOff>
      <xdr:row>60</xdr:row>
      <xdr:rowOff>95249</xdr:rowOff>
    </xdr:to>
    <xdr:graphicFrame macro="">
      <xdr:nvGraphicFramePr>
        <xdr:cNvPr id="7" name="6 Gráfico">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19049</xdr:colOff>
      <xdr:row>63</xdr:row>
      <xdr:rowOff>57149</xdr:rowOff>
    </xdr:from>
    <xdr:to>
      <xdr:col>12</xdr:col>
      <xdr:colOff>1131094</xdr:colOff>
      <xdr:row>79</xdr:row>
      <xdr:rowOff>85725</xdr:rowOff>
    </xdr:to>
    <xdr:graphicFrame macro="">
      <xdr:nvGraphicFramePr>
        <xdr:cNvPr id="8" name="7 Gráfico">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19050</xdr:colOff>
      <xdr:row>64</xdr:row>
      <xdr:rowOff>57149</xdr:rowOff>
    </xdr:from>
    <xdr:to>
      <xdr:col>27</xdr:col>
      <xdr:colOff>990600</xdr:colOff>
      <xdr:row>79</xdr:row>
      <xdr:rowOff>85724</xdr:rowOff>
    </xdr:to>
    <xdr:graphicFrame macro="">
      <xdr:nvGraphicFramePr>
        <xdr:cNvPr id="9" name="8 Gráfico">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82</xdr:row>
      <xdr:rowOff>57150</xdr:rowOff>
    </xdr:from>
    <xdr:to>
      <xdr:col>12</xdr:col>
      <xdr:colOff>1154906</xdr:colOff>
      <xdr:row>98</xdr:row>
      <xdr:rowOff>76200</xdr:rowOff>
    </xdr:to>
    <xdr:graphicFrame macro="">
      <xdr:nvGraphicFramePr>
        <xdr:cNvPr id="10" name="9 Gráfico">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19049</xdr:colOff>
      <xdr:row>84</xdr:row>
      <xdr:rowOff>104775</xdr:rowOff>
    </xdr:from>
    <xdr:to>
      <xdr:col>27</xdr:col>
      <xdr:colOff>1000125</xdr:colOff>
      <xdr:row>98</xdr:row>
      <xdr:rowOff>114299</xdr:rowOff>
    </xdr:to>
    <xdr:graphicFrame macro="">
      <xdr:nvGraphicFramePr>
        <xdr:cNvPr id="11" name="10 Gráfico">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101</xdr:row>
      <xdr:rowOff>38100</xdr:rowOff>
    </xdr:from>
    <xdr:to>
      <xdr:col>12</xdr:col>
      <xdr:colOff>1119187</xdr:colOff>
      <xdr:row>117</xdr:row>
      <xdr:rowOff>95250</xdr:rowOff>
    </xdr:to>
    <xdr:graphicFrame macro="">
      <xdr:nvGraphicFramePr>
        <xdr:cNvPr id="12" name="11 Gráfico">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16</xdr:col>
      <xdr:colOff>19050</xdr:colOff>
      <xdr:row>103</xdr:row>
      <xdr:rowOff>114300</xdr:rowOff>
    </xdr:from>
    <xdr:to>
      <xdr:col>27</xdr:col>
      <xdr:colOff>971550</xdr:colOff>
      <xdr:row>117</xdr:row>
      <xdr:rowOff>114299</xdr:rowOff>
    </xdr:to>
    <xdr:graphicFrame macro="">
      <xdr:nvGraphicFramePr>
        <xdr:cNvPr id="13" name="12 Gráfico">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120</xdr:row>
      <xdr:rowOff>95249</xdr:rowOff>
    </xdr:from>
    <xdr:to>
      <xdr:col>13</xdr:col>
      <xdr:colOff>47624</xdr:colOff>
      <xdr:row>136</xdr:row>
      <xdr:rowOff>104774</xdr:rowOff>
    </xdr:to>
    <xdr:graphicFrame macro="">
      <xdr:nvGraphicFramePr>
        <xdr:cNvPr id="14" name="13 Gráfico">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16</xdr:col>
      <xdr:colOff>28575</xdr:colOff>
      <xdr:row>121</xdr:row>
      <xdr:rowOff>152399</xdr:rowOff>
    </xdr:from>
    <xdr:to>
      <xdr:col>27</xdr:col>
      <xdr:colOff>990600</xdr:colOff>
      <xdr:row>136</xdr:row>
      <xdr:rowOff>85724</xdr:rowOff>
    </xdr:to>
    <xdr:graphicFrame macro="">
      <xdr:nvGraphicFramePr>
        <xdr:cNvPr id="15" name="14 Gráfico">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139</xdr:row>
      <xdr:rowOff>57150</xdr:rowOff>
    </xdr:from>
    <xdr:to>
      <xdr:col>13</xdr:col>
      <xdr:colOff>-1</xdr:colOff>
      <xdr:row>155</xdr:row>
      <xdr:rowOff>133350</xdr:rowOff>
    </xdr:to>
    <xdr:graphicFrame macro="">
      <xdr:nvGraphicFramePr>
        <xdr:cNvPr id="16" name="15 Gráfico">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16</xdr:col>
      <xdr:colOff>38100</xdr:colOff>
      <xdr:row>142</xdr:row>
      <xdr:rowOff>57150</xdr:rowOff>
    </xdr:from>
    <xdr:to>
      <xdr:col>27</xdr:col>
      <xdr:colOff>971550</xdr:colOff>
      <xdr:row>155</xdr:row>
      <xdr:rowOff>95250</xdr:rowOff>
    </xdr:to>
    <xdr:graphicFrame macro="">
      <xdr:nvGraphicFramePr>
        <xdr:cNvPr id="17" name="16 Gráfico">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158</xdr:row>
      <xdr:rowOff>85725</xdr:rowOff>
    </xdr:from>
    <xdr:to>
      <xdr:col>13</xdr:col>
      <xdr:colOff>35718</xdr:colOff>
      <xdr:row>174</xdr:row>
      <xdr:rowOff>123825</xdr:rowOff>
    </xdr:to>
    <xdr:graphicFrame macro="">
      <xdr:nvGraphicFramePr>
        <xdr:cNvPr id="18" name="17 Gráfico">
          <a:extLst>
            <a:ext uri="{FF2B5EF4-FFF2-40B4-BE49-F238E27FC236}">
              <a16:creationId xmlns:a16="http://schemas.microsoft.com/office/drawing/2014/main" id="{00000000-0008-0000-01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19049</xdr:colOff>
      <xdr:row>177</xdr:row>
      <xdr:rowOff>85725</xdr:rowOff>
    </xdr:from>
    <xdr:to>
      <xdr:col>13</xdr:col>
      <xdr:colOff>-1</xdr:colOff>
      <xdr:row>193</xdr:row>
      <xdr:rowOff>104775</xdr:rowOff>
    </xdr:to>
    <xdr:graphicFrame macro="">
      <xdr:nvGraphicFramePr>
        <xdr:cNvPr id="19" name="18 Gráfico">
          <a:extLst>
            <a:ext uri="{FF2B5EF4-FFF2-40B4-BE49-F238E27FC236}">
              <a16:creationId xmlns:a16="http://schemas.microsoft.com/office/drawing/2014/main" id="{00000000-0008-0000-01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16</xdr:col>
      <xdr:colOff>28574</xdr:colOff>
      <xdr:row>178</xdr:row>
      <xdr:rowOff>76199</xdr:rowOff>
    </xdr:from>
    <xdr:to>
      <xdr:col>27</xdr:col>
      <xdr:colOff>962024</xdr:colOff>
      <xdr:row>193</xdr:row>
      <xdr:rowOff>104774</xdr:rowOff>
    </xdr:to>
    <xdr:graphicFrame macro="">
      <xdr:nvGraphicFramePr>
        <xdr:cNvPr id="20" name="19 Gráfico">
          <a:extLst>
            <a:ext uri="{FF2B5EF4-FFF2-40B4-BE49-F238E27FC236}">
              <a16:creationId xmlns:a16="http://schemas.microsoft.com/office/drawing/2014/main" id="{00000000-0008-0000-01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28573</xdr:colOff>
      <xdr:row>196</xdr:row>
      <xdr:rowOff>38100</xdr:rowOff>
    </xdr:from>
    <xdr:to>
      <xdr:col>12</xdr:col>
      <xdr:colOff>1143000</xdr:colOff>
      <xdr:row>212</xdr:row>
      <xdr:rowOff>66675</xdr:rowOff>
    </xdr:to>
    <xdr:graphicFrame macro="">
      <xdr:nvGraphicFramePr>
        <xdr:cNvPr id="21" name="20 Gráfico">
          <a:extLst>
            <a:ext uri="{FF2B5EF4-FFF2-40B4-BE49-F238E27FC236}">
              <a16:creationId xmlns:a16="http://schemas.microsoft.com/office/drawing/2014/main" id="{00000000-0008-0000-01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16</xdr:col>
      <xdr:colOff>57149</xdr:colOff>
      <xdr:row>198</xdr:row>
      <xdr:rowOff>0</xdr:rowOff>
    </xdr:from>
    <xdr:to>
      <xdr:col>27</xdr:col>
      <xdr:colOff>990599</xdr:colOff>
      <xdr:row>212</xdr:row>
      <xdr:rowOff>85724</xdr:rowOff>
    </xdr:to>
    <xdr:graphicFrame macro="">
      <xdr:nvGraphicFramePr>
        <xdr:cNvPr id="22" name="21 Gráfico">
          <a:extLst>
            <a:ext uri="{FF2B5EF4-FFF2-40B4-BE49-F238E27FC236}">
              <a16:creationId xmlns:a16="http://schemas.microsoft.com/office/drawing/2014/main" id="{00000000-0008-0000-01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38098</xdr:colOff>
      <xdr:row>215</xdr:row>
      <xdr:rowOff>95249</xdr:rowOff>
    </xdr:from>
    <xdr:to>
      <xdr:col>13</xdr:col>
      <xdr:colOff>-1</xdr:colOff>
      <xdr:row>231</xdr:row>
      <xdr:rowOff>142874</xdr:rowOff>
    </xdr:to>
    <xdr:graphicFrame macro="">
      <xdr:nvGraphicFramePr>
        <xdr:cNvPr id="23" name="22 Gráfico">
          <a:extLst>
            <a:ext uri="{FF2B5EF4-FFF2-40B4-BE49-F238E27FC236}">
              <a16:creationId xmlns:a16="http://schemas.microsoft.com/office/drawing/2014/main" id="{00000000-0008-0000-01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16</xdr:col>
      <xdr:colOff>47624</xdr:colOff>
      <xdr:row>218</xdr:row>
      <xdr:rowOff>95250</xdr:rowOff>
    </xdr:from>
    <xdr:to>
      <xdr:col>27</xdr:col>
      <xdr:colOff>981074</xdr:colOff>
      <xdr:row>231</xdr:row>
      <xdr:rowOff>114299</xdr:rowOff>
    </xdr:to>
    <xdr:graphicFrame macro="">
      <xdr:nvGraphicFramePr>
        <xdr:cNvPr id="24" name="23 Gráfico">
          <a:extLst>
            <a:ext uri="{FF2B5EF4-FFF2-40B4-BE49-F238E27FC236}">
              <a16:creationId xmlns:a16="http://schemas.microsoft.com/office/drawing/2014/main" id="{00000000-0008-0000-01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66675</xdr:colOff>
      <xdr:row>234</xdr:row>
      <xdr:rowOff>57149</xdr:rowOff>
    </xdr:from>
    <xdr:to>
      <xdr:col>13</xdr:col>
      <xdr:colOff>-1</xdr:colOff>
      <xdr:row>253</xdr:row>
      <xdr:rowOff>66674</xdr:rowOff>
    </xdr:to>
    <xdr:graphicFrame macro="">
      <xdr:nvGraphicFramePr>
        <xdr:cNvPr id="25" name="24 Gráfico">
          <a:extLst>
            <a:ext uri="{FF2B5EF4-FFF2-40B4-BE49-F238E27FC236}">
              <a16:creationId xmlns:a16="http://schemas.microsoft.com/office/drawing/2014/main" id="{00000000-0008-0000-01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16</xdr:col>
      <xdr:colOff>66674</xdr:colOff>
      <xdr:row>238</xdr:row>
      <xdr:rowOff>76200</xdr:rowOff>
    </xdr:from>
    <xdr:to>
      <xdr:col>27</xdr:col>
      <xdr:colOff>971550</xdr:colOff>
      <xdr:row>253</xdr:row>
      <xdr:rowOff>95250</xdr:rowOff>
    </xdr:to>
    <xdr:graphicFrame macro="">
      <xdr:nvGraphicFramePr>
        <xdr:cNvPr id="26" name="25 Gráfico">
          <a:extLst>
            <a:ext uri="{FF2B5EF4-FFF2-40B4-BE49-F238E27FC236}">
              <a16:creationId xmlns:a16="http://schemas.microsoft.com/office/drawing/2014/main" id="{00000000-0008-0000-01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76198</xdr:colOff>
      <xdr:row>256</xdr:row>
      <xdr:rowOff>47625</xdr:rowOff>
    </xdr:from>
    <xdr:to>
      <xdr:col>13</xdr:col>
      <xdr:colOff>-1</xdr:colOff>
      <xdr:row>272</xdr:row>
      <xdr:rowOff>104775</xdr:rowOff>
    </xdr:to>
    <xdr:graphicFrame macro="">
      <xdr:nvGraphicFramePr>
        <xdr:cNvPr id="27" name="26 Gráfico">
          <a:extLst>
            <a:ext uri="{FF2B5EF4-FFF2-40B4-BE49-F238E27FC236}">
              <a16:creationId xmlns:a16="http://schemas.microsoft.com/office/drawing/2014/main" id="{00000000-0008-0000-01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16</xdr:col>
      <xdr:colOff>47624</xdr:colOff>
      <xdr:row>258</xdr:row>
      <xdr:rowOff>28575</xdr:rowOff>
    </xdr:from>
    <xdr:to>
      <xdr:col>27</xdr:col>
      <xdr:colOff>1000125</xdr:colOff>
      <xdr:row>272</xdr:row>
      <xdr:rowOff>85725</xdr:rowOff>
    </xdr:to>
    <xdr:graphicFrame macro="">
      <xdr:nvGraphicFramePr>
        <xdr:cNvPr id="28" name="27 Gráfico">
          <a:extLst>
            <a:ext uri="{FF2B5EF4-FFF2-40B4-BE49-F238E27FC236}">
              <a16:creationId xmlns:a16="http://schemas.microsoft.com/office/drawing/2014/main" id="{00000000-0008-0000-01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9523</xdr:colOff>
      <xdr:row>275</xdr:row>
      <xdr:rowOff>57149</xdr:rowOff>
    </xdr:from>
    <xdr:to>
      <xdr:col>12</xdr:col>
      <xdr:colOff>1154905</xdr:colOff>
      <xdr:row>291</xdr:row>
      <xdr:rowOff>104774</xdr:rowOff>
    </xdr:to>
    <xdr:graphicFrame macro="">
      <xdr:nvGraphicFramePr>
        <xdr:cNvPr id="29" name="28 Gráfico">
          <a:extLst>
            <a:ext uri="{FF2B5EF4-FFF2-40B4-BE49-F238E27FC236}">
              <a16:creationId xmlns:a16="http://schemas.microsoft.com/office/drawing/2014/main" id="{00000000-0008-0000-01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66673</xdr:colOff>
      <xdr:row>294</xdr:row>
      <xdr:rowOff>66675</xdr:rowOff>
    </xdr:from>
    <xdr:to>
      <xdr:col>12</xdr:col>
      <xdr:colOff>1143000</xdr:colOff>
      <xdr:row>313</xdr:row>
      <xdr:rowOff>171451</xdr:rowOff>
    </xdr:to>
    <xdr:graphicFrame macro="">
      <xdr:nvGraphicFramePr>
        <xdr:cNvPr id="30" name="29 Gráfico">
          <a:extLst>
            <a:ext uri="{FF2B5EF4-FFF2-40B4-BE49-F238E27FC236}">
              <a16:creationId xmlns:a16="http://schemas.microsoft.com/office/drawing/2014/main" id="{00000000-0008-0000-01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16</xdr:col>
      <xdr:colOff>38100</xdr:colOff>
      <xdr:row>296</xdr:row>
      <xdr:rowOff>104776</xdr:rowOff>
    </xdr:from>
    <xdr:to>
      <xdr:col>27</xdr:col>
      <xdr:colOff>971550</xdr:colOff>
      <xdr:row>314</xdr:row>
      <xdr:rowOff>133350</xdr:rowOff>
    </xdr:to>
    <xdr:graphicFrame macro="">
      <xdr:nvGraphicFramePr>
        <xdr:cNvPr id="31" name="30 Gráfico">
          <a:extLst>
            <a:ext uri="{FF2B5EF4-FFF2-40B4-BE49-F238E27FC236}">
              <a16:creationId xmlns:a16="http://schemas.microsoft.com/office/drawing/2014/main" id="{00000000-0008-0000-01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16</xdr:col>
      <xdr:colOff>76199</xdr:colOff>
      <xdr:row>276</xdr:row>
      <xdr:rowOff>161925</xdr:rowOff>
    </xdr:from>
    <xdr:to>
      <xdr:col>27</xdr:col>
      <xdr:colOff>1009649</xdr:colOff>
      <xdr:row>291</xdr:row>
      <xdr:rowOff>95250</xdr:rowOff>
    </xdr:to>
    <xdr:graphicFrame macro="">
      <xdr:nvGraphicFramePr>
        <xdr:cNvPr id="32" name="31 Gráfico">
          <a:extLst>
            <a:ext uri="{FF2B5EF4-FFF2-40B4-BE49-F238E27FC236}">
              <a16:creationId xmlns:a16="http://schemas.microsoft.com/office/drawing/2014/main" id="{00000000-0008-0000-01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38098</xdr:colOff>
      <xdr:row>334</xdr:row>
      <xdr:rowOff>47624</xdr:rowOff>
    </xdr:from>
    <xdr:to>
      <xdr:col>12</xdr:col>
      <xdr:colOff>1107280</xdr:colOff>
      <xdr:row>351</xdr:row>
      <xdr:rowOff>152399</xdr:rowOff>
    </xdr:to>
    <xdr:graphicFrame macro="">
      <xdr:nvGraphicFramePr>
        <xdr:cNvPr id="33" name="32 Gráfico">
          <a:extLst>
            <a:ext uri="{FF2B5EF4-FFF2-40B4-BE49-F238E27FC236}">
              <a16:creationId xmlns:a16="http://schemas.microsoft.com/office/drawing/2014/main" id="{00000000-0008-0000-01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16</xdr:col>
      <xdr:colOff>38099</xdr:colOff>
      <xdr:row>334</xdr:row>
      <xdr:rowOff>85725</xdr:rowOff>
    </xdr:from>
    <xdr:to>
      <xdr:col>27</xdr:col>
      <xdr:colOff>971550</xdr:colOff>
      <xdr:row>352</xdr:row>
      <xdr:rowOff>85725</xdr:rowOff>
    </xdr:to>
    <xdr:graphicFrame macro="">
      <xdr:nvGraphicFramePr>
        <xdr:cNvPr id="34" name="33 Gráfico">
          <a:extLst>
            <a:ext uri="{FF2B5EF4-FFF2-40B4-BE49-F238E27FC236}">
              <a16:creationId xmlns:a16="http://schemas.microsoft.com/office/drawing/2014/main" id="{00000000-0008-0000-01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oneCellAnchor>
    <xdr:from>
      <xdr:col>14</xdr:col>
      <xdr:colOff>2409825</xdr:colOff>
      <xdr:row>6</xdr:row>
      <xdr:rowOff>9524</xdr:rowOff>
    </xdr:from>
    <xdr:ext cx="12496800" cy="264560"/>
    <xdr:sp macro="" textlink="">
      <xdr:nvSpPr>
        <xdr:cNvPr id="37" name="CuadroTexto 36">
          <a:extLst>
            <a:ext uri="{FF2B5EF4-FFF2-40B4-BE49-F238E27FC236}">
              <a16:creationId xmlns:a16="http://schemas.microsoft.com/office/drawing/2014/main" id="{00000000-0008-0000-0100-000025000000}"/>
            </a:ext>
          </a:extLst>
        </xdr:cNvPr>
        <xdr:cNvSpPr txBox="1"/>
      </xdr:nvSpPr>
      <xdr:spPr>
        <a:xfrm>
          <a:off x="11687175" y="1162049"/>
          <a:ext cx="124968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MX" sz="1100" b="1" i="0" u="none" strike="noStrike">
              <a:solidFill>
                <a:schemeClr val="tx1"/>
              </a:solidFill>
              <a:effectLst/>
              <a:latin typeface="+mn-lt"/>
              <a:ea typeface="+mn-ea"/>
              <a:cs typeface="+mn-cs"/>
            </a:rPr>
            <a:t>4.1.1.1 Impuestos Sobre los Ingresos: </a:t>
          </a:r>
          <a:r>
            <a:rPr lang="es-MX" sz="1100" b="0" i="0" u="none" strike="noStrike">
              <a:solidFill>
                <a:schemeClr val="tx1"/>
              </a:solidFill>
              <a:effectLst/>
              <a:latin typeface="+mn-lt"/>
              <a:ea typeface="+mn-ea"/>
              <a:cs typeface="+mn-cs"/>
            </a:rPr>
            <a:t>Importe de los ingresos que obtiene el Estado por las imposiciones fiscales que en forma unilateral y obligatoria fija a las personas físicas y morales, sobre sus ingresos.</a:t>
          </a:r>
          <a:r>
            <a:rPr lang="es-MX"/>
            <a:t> </a:t>
          </a:r>
          <a:endParaRPr lang="es-MX" sz="1100"/>
        </a:p>
      </xdr:txBody>
    </xdr:sp>
    <xdr:clientData/>
  </xdr:oneCellAnchor>
  <xdr:oneCellAnchor>
    <xdr:from>
      <xdr:col>14</xdr:col>
      <xdr:colOff>209549</xdr:colOff>
      <xdr:row>25</xdr:row>
      <xdr:rowOff>19050</xdr:rowOff>
    </xdr:from>
    <xdr:ext cx="12468226" cy="197886"/>
    <xdr:sp macro="" textlink="">
      <xdr:nvSpPr>
        <xdr:cNvPr id="38" name="CuadroTexto 37">
          <a:extLst>
            <a:ext uri="{FF2B5EF4-FFF2-40B4-BE49-F238E27FC236}">
              <a16:creationId xmlns:a16="http://schemas.microsoft.com/office/drawing/2014/main" id="{00000000-0008-0000-0100-000026000000}"/>
            </a:ext>
          </a:extLst>
        </xdr:cNvPr>
        <xdr:cNvSpPr txBox="1"/>
      </xdr:nvSpPr>
      <xdr:spPr>
        <a:xfrm>
          <a:off x="11687174" y="4791075"/>
          <a:ext cx="12468226" cy="1978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MX" sz="1100" b="1" i="0" u="none" strike="noStrike" baseline="0">
              <a:solidFill>
                <a:schemeClr val="tx1"/>
              </a:solidFill>
              <a:latin typeface="+mn-lt"/>
              <a:ea typeface="+mn-ea"/>
              <a:cs typeface="+mn-cs"/>
            </a:rPr>
            <a:t>4.1.1.2 Impuestos Sobre el Patrimonio: </a:t>
          </a:r>
          <a:r>
            <a:rPr lang="es-MX" sz="1100" b="0" i="0" u="none" strike="noStrike" baseline="0">
              <a:solidFill>
                <a:schemeClr val="tx1"/>
              </a:solidFill>
              <a:latin typeface="+mn-lt"/>
              <a:ea typeface="+mn-ea"/>
              <a:cs typeface="+mn-cs"/>
            </a:rPr>
            <a:t>Importe de los ingresos que obtiene el Estado por las imposiciones fiscales que en forma unilateral y obligatoria fija a las personas físicas y morales, sobre el patrimonio. . </a:t>
          </a:r>
          <a:endParaRPr lang="es-MX" sz="1100"/>
        </a:p>
      </xdr:txBody>
    </xdr:sp>
    <xdr:clientData/>
  </xdr:oneCellAnchor>
  <xdr:twoCellAnchor>
    <xdr:from>
      <xdr:col>16</xdr:col>
      <xdr:colOff>28574</xdr:colOff>
      <xdr:row>44</xdr:row>
      <xdr:rowOff>9525</xdr:rowOff>
    </xdr:from>
    <xdr:to>
      <xdr:col>28</xdr:col>
      <xdr:colOff>9525</xdr:colOff>
      <xdr:row>46</xdr:row>
      <xdr:rowOff>85725</xdr:rowOff>
    </xdr:to>
    <xdr:sp macro="" textlink="">
      <xdr:nvSpPr>
        <xdr:cNvPr id="39" name="CuadroTexto 38">
          <a:extLst>
            <a:ext uri="{FF2B5EF4-FFF2-40B4-BE49-F238E27FC236}">
              <a16:creationId xmlns:a16="http://schemas.microsoft.com/office/drawing/2014/main" id="{00000000-0008-0000-0100-000027000000}"/>
            </a:ext>
          </a:extLst>
        </xdr:cNvPr>
        <xdr:cNvSpPr txBox="1"/>
      </xdr:nvSpPr>
      <xdr:spPr>
        <a:xfrm>
          <a:off x="11715749" y="8401050"/>
          <a:ext cx="12449176"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i="0" u="none" strike="noStrike" baseline="0">
              <a:solidFill>
                <a:schemeClr val="dk1"/>
              </a:solidFill>
              <a:latin typeface="+mn-lt"/>
              <a:ea typeface="+mn-ea"/>
              <a:cs typeface="+mn-cs"/>
            </a:rPr>
            <a:t>4.1.1.3 Impuestos Sobre la Producción, el Consumo y las Transacciones: </a:t>
          </a:r>
          <a:r>
            <a:rPr lang="es-MX" sz="1100" b="0" i="0" u="none" strike="noStrike" baseline="0">
              <a:solidFill>
                <a:schemeClr val="dk1"/>
              </a:solidFill>
              <a:latin typeface="+mn-lt"/>
              <a:ea typeface="+mn-ea"/>
              <a:cs typeface="+mn-cs"/>
            </a:rPr>
            <a:t>Importe de los ingresos que obtiene el Estado por las imposiciones fiscales que en forma unilateral y obligatoria fija a las personas físicas y morales, sobre la producción, el consumo y las transacciones </a:t>
          </a:r>
          <a:endParaRPr lang="es-MX" sz="1100"/>
        </a:p>
      </xdr:txBody>
    </xdr:sp>
    <xdr:clientData/>
  </xdr:twoCellAnchor>
  <xdr:twoCellAnchor>
    <xdr:from>
      <xdr:col>14</xdr:col>
      <xdr:colOff>2466975</xdr:colOff>
      <xdr:row>63</xdr:row>
      <xdr:rowOff>9525</xdr:rowOff>
    </xdr:from>
    <xdr:to>
      <xdr:col>28</xdr:col>
      <xdr:colOff>0</xdr:colOff>
      <xdr:row>64</xdr:row>
      <xdr:rowOff>28575</xdr:rowOff>
    </xdr:to>
    <xdr:sp macro="" textlink="">
      <xdr:nvSpPr>
        <xdr:cNvPr id="40" name="CuadroTexto 39">
          <a:extLst>
            <a:ext uri="{FF2B5EF4-FFF2-40B4-BE49-F238E27FC236}">
              <a16:creationId xmlns:a16="http://schemas.microsoft.com/office/drawing/2014/main" id="{00000000-0008-0000-0100-000028000000}"/>
            </a:ext>
          </a:extLst>
        </xdr:cNvPr>
        <xdr:cNvSpPr txBox="1"/>
      </xdr:nvSpPr>
      <xdr:spPr>
        <a:xfrm>
          <a:off x="11687175" y="12020550"/>
          <a:ext cx="12468225"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i="0" u="none" strike="noStrike" baseline="0">
              <a:solidFill>
                <a:schemeClr val="dk1"/>
              </a:solidFill>
              <a:latin typeface="+mn-lt"/>
              <a:ea typeface="+mn-ea"/>
              <a:cs typeface="+mn-cs"/>
            </a:rPr>
            <a:t>4.1.1.7 Accesorios de Impuestos: </a:t>
          </a:r>
          <a:r>
            <a:rPr lang="es-MX" sz="1100" b="0" i="0" u="none" strike="noStrike" baseline="0">
              <a:solidFill>
                <a:schemeClr val="dk1"/>
              </a:solidFill>
              <a:latin typeface="+mn-lt"/>
              <a:ea typeface="+mn-ea"/>
              <a:cs typeface="+mn-cs"/>
            </a:rPr>
            <a:t>Importe de los ingresos generados cuando no se cubran los impuestos en la fecha o dentro del plazo fijado por las disposiciones fiscales. </a:t>
          </a:r>
          <a:endParaRPr lang="es-MX" sz="1100"/>
        </a:p>
      </xdr:txBody>
    </xdr:sp>
    <xdr:clientData/>
  </xdr:twoCellAnchor>
  <xdr:twoCellAnchor>
    <xdr:from>
      <xdr:col>16</xdr:col>
      <xdr:colOff>9525</xdr:colOff>
      <xdr:row>82</xdr:row>
      <xdr:rowOff>19049</xdr:rowOff>
    </xdr:from>
    <xdr:to>
      <xdr:col>27</xdr:col>
      <xdr:colOff>1000125</xdr:colOff>
      <xdr:row>84</xdr:row>
      <xdr:rowOff>85724</xdr:rowOff>
    </xdr:to>
    <xdr:sp macro="" textlink="">
      <xdr:nvSpPr>
        <xdr:cNvPr id="41" name="CuadroTexto 40">
          <a:extLst>
            <a:ext uri="{FF2B5EF4-FFF2-40B4-BE49-F238E27FC236}">
              <a16:creationId xmlns:a16="http://schemas.microsoft.com/office/drawing/2014/main" id="{00000000-0008-0000-0100-000029000000}"/>
            </a:ext>
          </a:extLst>
        </xdr:cNvPr>
        <xdr:cNvSpPr txBox="1"/>
      </xdr:nvSpPr>
      <xdr:spPr>
        <a:xfrm>
          <a:off x="11696700" y="15649574"/>
          <a:ext cx="12449175"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i="0" u="none" strike="noStrike" baseline="0">
              <a:solidFill>
                <a:schemeClr val="dk1"/>
              </a:solidFill>
              <a:latin typeface="+mn-lt"/>
              <a:ea typeface="+mn-ea"/>
              <a:cs typeface="+mn-cs"/>
            </a:rPr>
            <a:t>4.1.1.9 Otros Impuestos: </a:t>
          </a:r>
          <a:r>
            <a:rPr lang="es-MX" sz="1100" b="0" i="0" u="none" strike="noStrike" baseline="0">
              <a:solidFill>
                <a:schemeClr val="dk1"/>
              </a:solidFill>
              <a:latin typeface="+mn-lt"/>
              <a:ea typeface="+mn-ea"/>
              <a:cs typeface="+mn-cs"/>
            </a:rPr>
            <a:t>Importe de los ingresos por las contribuciones establecidas en Ley a cargo de las personas físicas y morales y que sean distintas de las aportaciones de seguridad social, contribuciones de mejoras y derechos, no incluidos en las cuentas anteriores. </a:t>
          </a:r>
          <a:endParaRPr lang="es-MX" sz="1100"/>
        </a:p>
      </xdr:txBody>
    </xdr:sp>
    <xdr:clientData/>
  </xdr:twoCellAnchor>
  <xdr:twoCellAnchor>
    <xdr:from>
      <xdr:col>16</xdr:col>
      <xdr:colOff>9524</xdr:colOff>
      <xdr:row>101</xdr:row>
      <xdr:rowOff>9526</xdr:rowOff>
    </xdr:from>
    <xdr:to>
      <xdr:col>27</xdr:col>
      <xdr:colOff>1000125</xdr:colOff>
      <xdr:row>103</xdr:row>
      <xdr:rowOff>85726</xdr:rowOff>
    </xdr:to>
    <xdr:sp macro="" textlink="">
      <xdr:nvSpPr>
        <xdr:cNvPr id="42" name="CuadroTexto 41">
          <a:extLst>
            <a:ext uri="{FF2B5EF4-FFF2-40B4-BE49-F238E27FC236}">
              <a16:creationId xmlns:a16="http://schemas.microsoft.com/office/drawing/2014/main" id="{00000000-0008-0000-0100-00002A000000}"/>
            </a:ext>
          </a:extLst>
        </xdr:cNvPr>
        <xdr:cNvSpPr txBox="1"/>
      </xdr:nvSpPr>
      <xdr:spPr>
        <a:xfrm>
          <a:off x="11696699" y="19259551"/>
          <a:ext cx="12449176"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i="0" u="none" strike="noStrike" baseline="0">
              <a:solidFill>
                <a:schemeClr val="dk1"/>
              </a:solidFill>
              <a:latin typeface="+mn-lt"/>
              <a:ea typeface="+mn-ea"/>
              <a:cs typeface="+mn-cs"/>
            </a:rPr>
            <a:t>4.1.4.1 Derechos por el Uso, Goce, Aprovechamiento o Explotación de Bienes de Dominio Público: </a:t>
          </a:r>
          <a:r>
            <a:rPr lang="es-MX" sz="1100" b="0" i="0" u="none" strike="noStrike" baseline="0">
              <a:solidFill>
                <a:schemeClr val="dk1"/>
              </a:solidFill>
              <a:latin typeface="+mn-lt"/>
              <a:ea typeface="+mn-ea"/>
              <a:cs typeface="+mn-cs"/>
            </a:rPr>
            <a:t>Importe de los ingresos por derechos que percibe el ente público por otorgar el uso, goce, aprovechamiento o explotación de bienes de dominio público a los particulares </a:t>
          </a:r>
          <a:endParaRPr lang="es-MX" sz="1100"/>
        </a:p>
      </xdr:txBody>
    </xdr:sp>
    <xdr:clientData/>
  </xdr:twoCellAnchor>
  <xdr:twoCellAnchor>
    <xdr:from>
      <xdr:col>16</xdr:col>
      <xdr:colOff>9525</xdr:colOff>
      <xdr:row>120</xdr:row>
      <xdr:rowOff>28575</xdr:rowOff>
    </xdr:from>
    <xdr:to>
      <xdr:col>27</xdr:col>
      <xdr:colOff>1000125</xdr:colOff>
      <xdr:row>121</xdr:row>
      <xdr:rowOff>133350</xdr:rowOff>
    </xdr:to>
    <xdr:sp macro="" textlink="">
      <xdr:nvSpPr>
        <xdr:cNvPr id="43" name="CuadroTexto 42">
          <a:extLst>
            <a:ext uri="{FF2B5EF4-FFF2-40B4-BE49-F238E27FC236}">
              <a16:creationId xmlns:a16="http://schemas.microsoft.com/office/drawing/2014/main" id="{00000000-0008-0000-0100-00002B000000}"/>
            </a:ext>
          </a:extLst>
        </xdr:cNvPr>
        <xdr:cNvSpPr txBox="1"/>
      </xdr:nvSpPr>
      <xdr:spPr>
        <a:xfrm>
          <a:off x="11696700" y="22898100"/>
          <a:ext cx="1244917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i="0" u="none" strike="noStrike" baseline="0">
              <a:solidFill>
                <a:schemeClr val="dk1"/>
              </a:solidFill>
              <a:latin typeface="+mn-lt"/>
              <a:ea typeface="+mn-ea"/>
              <a:cs typeface="+mn-cs"/>
            </a:rPr>
            <a:t>4.1.4.3 Derechos por Prestación de Servicios: </a:t>
          </a:r>
          <a:r>
            <a:rPr lang="es-MX" sz="1100" b="0" i="0" u="none" strike="noStrike" baseline="0">
              <a:solidFill>
                <a:schemeClr val="dk1"/>
              </a:solidFill>
              <a:latin typeface="+mn-lt"/>
              <a:ea typeface="+mn-ea"/>
              <a:cs typeface="+mn-cs"/>
            </a:rPr>
            <a:t>Importe de los ingresos por derechos que percibe el ente público por prestar servicios exclusivos del estado. </a:t>
          </a:r>
          <a:endParaRPr lang="es-MX" sz="1100"/>
        </a:p>
      </xdr:txBody>
    </xdr:sp>
    <xdr:clientData/>
  </xdr:twoCellAnchor>
  <xdr:twoCellAnchor>
    <xdr:from>
      <xdr:col>16</xdr:col>
      <xdr:colOff>28575</xdr:colOff>
      <xdr:row>139</xdr:row>
      <xdr:rowOff>28574</xdr:rowOff>
    </xdr:from>
    <xdr:to>
      <xdr:col>27</xdr:col>
      <xdr:colOff>990600</xdr:colOff>
      <xdr:row>142</xdr:row>
      <xdr:rowOff>95249</xdr:rowOff>
    </xdr:to>
    <xdr:sp macro="" textlink="">
      <xdr:nvSpPr>
        <xdr:cNvPr id="44" name="CuadroTexto 43">
          <a:extLst>
            <a:ext uri="{FF2B5EF4-FFF2-40B4-BE49-F238E27FC236}">
              <a16:creationId xmlns:a16="http://schemas.microsoft.com/office/drawing/2014/main" id="{00000000-0008-0000-0100-00002C000000}"/>
            </a:ext>
          </a:extLst>
        </xdr:cNvPr>
        <xdr:cNvSpPr txBox="1"/>
      </xdr:nvSpPr>
      <xdr:spPr>
        <a:xfrm>
          <a:off x="11715750" y="26517599"/>
          <a:ext cx="12420600" cy="638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i="0" u="none" strike="noStrike" baseline="0">
              <a:solidFill>
                <a:schemeClr val="dk1"/>
              </a:solidFill>
              <a:latin typeface="+mn-lt"/>
              <a:ea typeface="+mn-ea"/>
              <a:cs typeface="+mn-cs"/>
            </a:rPr>
            <a:t>4.1.5.1 Productos Derivados del Uso y Aprovechamiento de Bienes no Sujetos a Régimen de Dominio Público: </a:t>
          </a:r>
          <a:r>
            <a:rPr lang="es-MX" sz="1100" b="0" i="0" u="none" strike="noStrike" baseline="0">
              <a:solidFill>
                <a:schemeClr val="dk1"/>
              </a:solidFill>
              <a:latin typeface="+mn-lt"/>
              <a:ea typeface="+mn-ea"/>
              <a:cs typeface="+mn-cs"/>
            </a:rPr>
            <a:t>Importe de los ingresos por contraprestaciones derivadas del uso, aprovechamiento o enajenación de bienes no sujetos al régimen de dominio público, por la explotación de tierras y aguas, arrendamiento de tierras, locales y construcciones, enajenación de bienes, intereses de valores, créditos y bonos, utilidades, y otros. </a:t>
          </a:r>
        </a:p>
      </xdr:txBody>
    </xdr:sp>
    <xdr:clientData/>
  </xdr:twoCellAnchor>
  <xdr:twoCellAnchor>
    <xdr:from>
      <xdr:col>16</xdr:col>
      <xdr:colOff>9525</xdr:colOff>
      <xdr:row>158</xdr:row>
      <xdr:rowOff>152401</xdr:rowOff>
    </xdr:from>
    <xdr:to>
      <xdr:col>27</xdr:col>
      <xdr:colOff>971549</xdr:colOff>
      <xdr:row>162</xdr:row>
      <xdr:rowOff>19051</xdr:rowOff>
    </xdr:to>
    <xdr:sp macro="" textlink="">
      <xdr:nvSpPr>
        <xdr:cNvPr id="45" name="CuadroTexto 44">
          <a:extLst>
            <a:ext uri="{FF2B5EF4-FFF2-40B4-BE49-F238E27FC236}">
              <a16:creationId xmlns:a16="http://schemas.microsoft.com/office/drawing/2014/main" id="{00000000-0008-0000-0100-00002D000000}"/>
            </a:ext>
          </a:extLst>
        </xdr:cNvPr>
        <xdr:cNvSpPr txBox="1"/>
      </xdr:nvSpPr>
      <xdr:spPr>
        <a:xfrm>
          <a:off x="11696700" y="30260926"/>
          <a:ext cx="12420599" cy="628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i="0" u="none" strike="noStrike" baseline="0">
              <a:solidFill>
                <a:schemeClr val="dk1"/>
              </a:solidFill>
              <a:latin typeface="+mn-lt"/>
              <a:ea typeface="+mn-ea"/>
              <a:cs typeface="+mn-cs"/>
            </a:rPr>
            <a:t>4.1.5.9 Otros Productos que Generan Ingresos Corrientes: </a:t>
          </a:r>
          <a:r>
            <a:rPr lang="es-MX" sz="1100" b="0" i="0" u="none" strike="noStrike" baseline="0">
              <a:solidFill>
                <a:schemeClr val="dk1"/>
              </a:solidFill>
              <a:latin typeface="+mn-lt"/>
              <a:ea typeface="+mn-ea"/>
              <a:cs typeface="+mn-cs"/>
            </a:rPr>
            <a:t>Importe de los ingresos por contraprestaciones por los servicios que preste el Estado en sus funciones de derecho privado, así como por el uso y aprovechamiento de bienes; originando recursos que significan un aumento del efectivo del sector público, como resultado de sus operaciones normales, sin que provengan de la enajenación de su patrimonio, no incluidos en las cuentas anteriores. </a:t>
          </a:r>
        </a:p>
      </xdr:txBody>
    </xdr:sp>
    <xdr:clientData/>
  </xdr:twoCellAnchor>
  <xdr:twoCellAnchor>
    <xdr:from>
      <xdr:col>16</xdr:col>
      <xdr:colOff>19051</xdr:colOff>
      <xdr:row>177</xdr:row>
      <xdr:rowOff>28575</xdr:rowOff>
    </xdr:from>
    <xdr:to>
      <xdr:col>27</xdr:col>
      <xdr:colOff>990600</xdr:colOff>
      <xdr:row>178</xdr:row>
      <xdr:rowOff>66675</xdr:rowOff>
    </xdr:to>
    <xdr:sp macro="" textlink="">
      <xdr:nvSpPr>
        <xdr:cNvPr id="46" name="CuadroTexto 45">
          <a:extLst>
            <a:ext uri="{FF2B5EF4-FFF2-40B4-BE49-F238E27FC236}">
              <a16:creationId xmlns:a16="http://schemas.microsoft.com/office/drawing/2014/main" id="{00000000-0008-0000-0100-00002E000000}"/>
            </a:ext>
          </a:extLst>
        </xdr:cNvPr>
        <xdr:cNvSpPr txBox="1"/>
      </xdr:nvSpPr>
      <xdr:spPr>
        <a:xfrm>
          <a:off x="11706226" y="33756600"/>
          <a:ext cx="12430124"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i="0" u="none" strike="noStrike" baseline="0">
              <a:solidFill>
                <a:schemeClr val="dk1"/>
              </a:solidFill>
              <a:latin typeface="+mn-lt"/>
              <a:ea typeface="+mn-ea"/>
              <a:cs typeface="+mn-cs"/>
            </a:rPr>
            <a:t>4.1.6.2 Multas: </a:t>
          </a:r>
          <a:r>
            <a:rPr lang="es-MX" sz="1100" b="0" i="0" u="none" strike="noStrike" baseline="0">
              <a:solidFill>
                <a:schemeClr val="dk1"/>
              </a:solidFill>
              <a:latin typeface="+mn-lt"/>
              <a:ea typeface="+mn-ea"/>
              <a:cs typeface="+mn-cs"/>
            </a:rPr>
            <a:t>Importe de los ingresos por sanciones no fiscales de carácter monetario </a:t>
          </a:r>
          <a:endParaRPr lang="es-MX" sz="1100"/>
        </a:p>
      </xdr:txBody>
    </xdr:sp>
    <xdr:clientData/>
  </xdr:twoCellAnchor>
  <xdr:twoCellAnchor>
    <xdr:from>
      <xdr:col>16</xdr:col>
      <xdr:colOff>38099</xdr:colOff>
      <xdr:row>196</xdr:row>
      <xdr:rowOff>9525</xdr:rowOff>
    </xdr:from>
    <xdr:to>
      <xdr:col>27</xdr:col>
      <xdr:colOff>1009649</xdr:colOff>
      <xdr:row>198</xdr:row>
      <xdr:rowOff>95250</xdr:rowOff>
    </xdr:to>
    <xdr:sp macro="" textlink="">
      <xdr:nvSpPr>
        <xdr:cNvPr id="47" name="CuadroTexto 46">
          <a:extLst>
            <a:ext uri="{FF2B5EF4-FFF2-40B4-BE49-F238E27FC236}">
              <a16:creationId xmlns:a16="http://schemas.microsoft.com/office/drawing/2014/main" id="{00000000-0008-0000-0100-00002F000000}"/>
            </a:ext>
          </a:extLst>
        </xdr:cNvPr>
        <xdr:cNvSpPr txBox="1"/>
      </xdr:nvSpPr>
      <xdr:spPr>
        <a:xfrm>
          <a:off x="11725274" y="37357050"/>
          <a:ext cx="12430125"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i="0" u="none" strike="noStrike" baseline="0">
              <a:solidFill>
                <a:schemeClr val="dk1"/>
              </a:solidFill>
              <a:latin typeface="+mn-lt"/>
              <a:ea typeface="+mn-ea"/>
              <a:cs typeface="+mn-cs"/>
            </a:rPr>
            <a:t>4.1.6.7 Aprovechamientos por Aportaciones y Cooperaciones: </a:t>
          </a:r>
          <a:r>
            <a:rPr lang="es-MX" sz="1100" b="0" i="0" u="none" strike="noStrike" baseline="0">
              <a:solidFill>
                <a:schemeClr val="dk1"/>
              </a:solidFill>
              <a:latin typeface="+mn-lt"/>
              <a:ea typeface="+mn-ea"/>
              <a:cs typeface="+mn-cs"/>
            </a:rPr>
            <a:t>Importe de los ingresos para el servicio del sistema escolar federalizado, provenientes de juegos y sorteos y explotación de obras del dominio público; así como por servicios públicos y obras públicas </a:t>
          </a:r>
          <a:endParaRPr lang="es-MX" sz="1100"/>
        </a:p>
      </xdr:txBody>
    </xdr:sp>
    <xdr:clientData/>
  </xdr:twoCellAnchor>
  <xdr:twoCellAnchor>
    <xdr:from>
      <xdr:col>16</xdr:col>
      <xdr:colOff>28574</xdr:colOff>
      <xdr:row>215</xdr:row>
      <xdr:rowOff>9524</xdr:rowOff>
    </xdr:from>
    <xdr:to>
      <xdr:col>27</xdr:col>
      <xdr:colOff>1000124</xdr:colOff>
      <xdr:row>218</xdr:row>
      <xdr:rowOff>76199</xdr:rowOff>
    </xdr:to>
    <xdr:sp macro="" textlink="">
      <xdr:nvSpPr>
        <xdr:cNvPr id="48" name="CuadroTexto 47">
          <a:extLst>
            <a:ext uri="{FF2B5EF4-FFF2-40B4-BE49-F238E27FC236}">
              <a16:creationId xmlns:a16="http://schemas.microsoft.com/office/drawing/2014/main" id="{00000000-0008-0000-0100-000030000000}"/>
            </a:ext>
          </a:extLst>
        </xdr:cNvPr>
        <xdr:cNvSpPr txBox="1"/>
      </xdr:nvSpPr>
      <xdr:spPr>
        <a:xfrm>
          <a:off x="11715749" y="40976549"/>
          <a:ext cx="12430125" cy="638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i="0" u="none" strike="noStrike" baseline="0">
              <a:solidFill>
                <a:schemeClr val="dk1"/>
              </a:solidFill>
              <a:latin typeface="+mn-lt"/>
              <a:ea typeface="+mn-ea"/>
              <a:cs typeface="+mn-cs"/>
            </a:rPr>
            <a:t>4.1.6.9 Otros Aprovechamientos: </a:t>
          </a:r>
          <a:r>
            <a:rPr lang="es-MX" sz="1100" b="0" i="0" u="none" strike="noStrike" baseline="0">
              <a:solidFill>
                <a:schemeClr val="dk1"/>
              </a:solidFill>
              <a:latin typeface="+mn-lt"/>
              <a:ea typeface="+mn-ea"/>
              <a:cs typeface="+mn-cs"/>
            </a:rPr>
            <a:t>Comprende el importe de los ingresos que percibe el Estado por funciones de derecho público distintos de las contribuciones, de los ingresos derivados de financiamientos y de los que obtengan los organismos descentralizados y las empresas de participación Estatal; originando recursos que significan un aumento del efectivo del sector público, como resultado de sus operaciones normales, sin que provengan de la enajenación de su patrimonio, no incluidos en las cuentas anteriores </a:t>
          </a:r>
          <a:endParaRPr lang="es-MX" sz="1100"/>
        </a:p>
      </xdr:txBody>
    </xdr:sp>
    <xdr:clientData/>
  </xdr:twoCellAnchor>
  <xdr:twoCellAnchor>
    <xdr:from>
      <xdr:col>16</xdr:col>
      <xdr:colOff>76200</xdr:colOff>
      <xdr:row>234</xdr:row>
      <xdr:rowOff>38100</xdr:rowOff>
    </xdr:from>
    <xdr:to>
      <xdr:col>21</xdr:col>
      <xdr:colOff>962025</xdr:colOff>
      <xdr:row>238</xdr:row>
      <xdr:rowOff>161926</xdr:rowOff>
    </xdr:to>
    <xdr:sp macro="" textlink="">
      <xdr:nvSpPr>
        <xdr:cNvPr id="49" name="CuadroTexto 48">
          <a:extLst>
            <a:ext uri="{FF2B5EF4-FFF2-40B4-BE49-F238E27FC236}">
              <a16:creationId xmlns:a16="http://schemas.microsoft.com/office/drawing/2014/main" id="{00000000-0008-0000-0100-000031000000}"/>
            </a:ext>
          </a:extLst>
        </xdr:cNvPr>
        <xdr:cNvSpPr txBox="1"/>
      </xdr:nvSpPr>
      <xdr:spPr>
        <a:xfrm>
          <a:off x="11763375" y="44624625"/>
          <a:ext cx="5934075" cy="8858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00" b="1" i="0" u="none" strike="noStrike" baseline="0">
              <a:solidFill>
                <a:schemeClr val="dk1"/>
              </a:solidFill>
              <a:latin typeface="+mn-lt"/>
              <a:ea typeface="+mn-ea"/>
              <a:cs typeface="+mn-cs"/>
            </a:rPr>
            <a:t>4.2.1 Participaciones y Aportaciones: </a:t>
          </a:r>
          <a:r>
            <a:rPr lang="es-MX" sz="1000" b="0" i="0" u="none" strike="noStrike" baseline="0">
              <a:solidFill>
                <a:schemeClr val="dk1"/>
              </a:solidFill>
              <a:latin typeface="+mn-lt"/>
              <a:ea typeface="+mn-ea"/>
              <a:cs typeface="+mn-cs"/>
            </a:rPr>
            <a:t>Comprende el importe de los ingresos de las Entidades Federativas y Municipios por concepto de participaciones y aportaciones, incluye los recursos recibidos para la ejecución de programas federales a través de las Entidades Federativas y los Municipios mediante la reasignación de responsabilidades y recursos presupuestarios, en los términos de los convenios que celebren con el Gobierno Federal con éstas. </a:t>
          </a:r>
        </a:p>
        <a:p>
          <a:r>
            <a:rPr lang="es-MX" sz="1100" b="0" i="0" u="none" strike="noStrike" baseline="0">
              <a:solidFill>
                <a:schemeClr val="dk1"/>
              </a:solidFill>
              <a:latin typeface="+mn-lt"/>
              <a:ea typeface="+mn-ea"/>
              <a:cs typeface="+mn-cs"/>
            </a:rPr>
            <a:t>. </a:t>
          </a:r>
        </a:p>
      </xdr:txBody>
    </xdr:sp>
    <xdr:clientData/>
  </xdr:twoCellAnchor>
  <xdr:twoCellAnchor>
    <xdr:from>
      <xdr:col>16</xdr:col>
      <xdr:colOff>9525</xdr:colOff>
      <xdr:row>256</xdr:row>
      <xdr:rowOff>28575</xdr:rowOff>
    </xdr:from>
    <xdr:to>
      <xdr:col>27</xdr:col>
      <xdr:colOff>962025</xdr:colOff>
      <xdr:row>257</xdr:row>
      <xdr:rowOff>152401</xdr:rowOff>
    </xdr:to>
    <xdr:sp macro="" textlink="">
      <xdr:nvSpPr>
        <xdr:cNvPr id="50" name="CuadroTexto 49">
          <a:extLst>
            <a:ext uri="{FF2B5EF4-FFF2-40B4-BE49-F238E27FC236}">
              <a16:creationId xmlns:a16="http://schemas.microsoft.com/office/drawing/2014/main" id="{00000000-0008-0000-0100-000032000000}"/>
            </a:ext>
          </a:extLst>
        </xdr:cNvPr>
        <xdr:cNvSpPr txBox="1"/>
      </xdr:nvSpPr>
      <xdr:spPr>
        <a:xfrm>
          <a:off x="11696700" y="48806100"/>
          <a:ext cx="12411075" cy="3143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MX" sz="1100" b="1" i="0" baseline="0">
              <a:solidFill>
                <a:schemeClr val="dk1"/>
              </a:solidFill>
              <a:effectLst/>
              <a:latin typeface="+mn-lt"/>
              <a:ea typeface="+mn-ea"/>
              <a:cs typeface="+mn-cs"/>
            </a:rPr>
            <a:t>4.2.1.2 Aportaciones: </a:t>
          </a:r>
          <a:r>
            <a:rPr lang="es-MX" sz="1100" b="0" i="0" baseline="0">
              <a:solidFill>
                <a:schemeClr val="dk1"/>
              </a:solidFill>
              <a:effectLst/>
              <a:latin typeface="+mn-lt"/>
              <a:ea typeface="+mn-ea"/>
              <a:cs typeface="+mn-cs"/>
            </a:rPr>
            <a:t>Importe de los ingresos de las Entidades Federativas y Municipios que se derivan del Sistema Nacional de Coordinación Fiscal. </a:t>
          </a:r>
          <a:endParaRPr lang="es-MX">
            <a:effectLst/>
          </a:endParaRPr>
        </a:p>
        <a:p>
          <a:endParaRPr lang="es-MX" sz="1100"/>
        </a:p>
      </xdr:txBody>
    </xdr:sp>
    <xdr:clientData/>
  </xdr:twoCellAnchor>
  <xdr:twoCellAnchor>
    <xdr:from>
      <xdr:col>21</xdr:col>
      <xdr:colOff>971550</xdr:colOff>
      <xdr:row>234</xdr:row>
      <xdr:rowOff>19049</xdr:rowOff>
    </xdr:from>
    <xdr:to>
      <xdr:col>27</xdr:col>
      <xdr:colOff>923925</xdr:colOff>
      <xdr:row>238</xdr:row>
      <xdr:rowOff>28574</xdr:rowOff>
    </xdr:to>
    <xdr:sp macro="" textlink="">
      <xdr:nvSpPr>
        <xdr:cNvPr id="51" name="CuadroTexto 50">
          <a:extLst>
            <a:ext uri="{FF2B5EF4-FFF2-40B4-BE49-F238E27FC236}">
              <a16:creationId xmlns:a16="http://schemas.microsoft.com/office/drawing/2014/main" id="{00000000-0008-0000-0100-000033000000}"/>
            </a:ext>
          </a:extLst>
        </xdr:cNvPr>
        <xdr:cNvSpPr txBox="1"/>
      </xdr:nvSpPr>
      <xdr:spPr>
        <a:xfrm>
          <a:off x="17706975" y="44605574"/>
          <a:ext cx="6362700" cy="771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00" b="1" i="0" baseline="0">
              <a:solidFill>
                <a:schemeClr val="dk1"/>
              </a:solidFill>
              <a:effectLst/>
              <a:latin typeface="+mn-lt"/>
              <a:ea typeface="+mn-ea"/>
              <a:cs typeface="+mn-cs"/>
            </a:rPr>
            <a:t>4.2.1.1 Participaciones: </a:t>
          </a:r>
          <a:r>
            <a:rPr lang="es-MX" sz="1000" b="0" i="0" baseline="0">
              <a:solidFill>
                <a:schemeClr val="dk1"/>
              </a:solidFill>
              <a:effectLst/>
              <a:latin typeface="+mn-lt"/>
              <a:ea typeface="+mn-ea"/>
              <a:cs typeface="+mn-cs"/>
            </a:rPr>
            <a:t>Importe de los ingresos de las Entidades Federativas y Municipios que se derivan del Sistema Nacional de Coordinación Fiscal, así como las que correspondan a sistemas Estatales de coordinación fiscal determinados por las leyes correspondientes</a:t>
          </a:r>
          <a:endParaRPr lang="es-MX" sz="1000"/>
        </a:p>
      </xdr:txBody>
    </xdr:sp>
    <xdr:clientData/>
  </xdr:twoCellAnchor>
  <xdr:twoCellAnchor>
    <xdr:from>
      <xdr:col>14</xdr:col>
      <xdr:colOff>2457451</xdr:colOff>
      <xdr:row>275</xdr:row>
      <xdr:rowOff>9524</xdr:rowOff>
    </xdr:from>
    <xdr:to>
      <xdr:col>27</xdr:col>
      <xdr:colOff>971550</xdr:colOff>
      <xdr:row>277</xdr:row>
      <xdr:rowOff>9525</xdr:rowOff>
    </xdr:to>
    <xdr:sp macro="" textlink="">
      <xdr:nvSpPr>
        <xdr:cNvPr id="52" name="CuadroTexto 51">
          <a:extLst>
            <a:ext uri="{FF2B5EF4-FFF2-40B4-BE49-F238E27FC236}">
              <a16:creationId xmlns:a16="http://schemas.microsoft.com/office/drawing/2014/main" id="{00000000-0008-0000-0100-000034000000}"/>
            </a:ext>
          </a:extLst>
        </xdr:cNvPr>
        <xdr:cNvSpPr txBox="1"/>
      </xdr:nvSpPr>
      <xdr:spPr>
        <a:xfrm>
          <a:off x="11687176" y="52406549"/>
          <a:ext cx="12430124" cy="381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i="0" u="none" strike="noStrike" baseline="0">
              <a:solidFill>
                <a:schemeClr val="dk1"/>
              </a:solidFill>
              <a:latin typeface="+mn-lt"/>
              <a:ea typeface="+mn-ea"/>
              <a:cs typeface="+mn-cs"/>
            </a:rPr>
            <a:t>4.2.1.3 Convenios: </a:t>
          </a:r>
          <a:r>
            <a:rPr lang="es-MX" sz="1100" b="0" i="0" u="none" strike="noStrike" baseline="0">
              <a:solidFill>
                <a:schemeClr val="dk1"/>
              </a:solidFill>
              <a:latin typeface="+mn-lt"/>
              <a:ea typeface="+mn-ea"/>
              <a:cs typeface="+mn-cs"/>
            </a:rPr>
            <a:t>Importe de los ingresos del ente público para su reasignación por éste a otro a través de convenios para su ejecución </a:t>
          </a:r>
          <a:endParaRPr lang="es-MX" sz="1100"/>
        </a:p>
      </xdr:txBody>
    </xdr:sp>
    <xdr:clientData/>
  </xdr:twoCellAnchor>
  <xdr:twoCellAnchor>
    <xdr:from>
      <xdr:col>16</xdr:col>
      <xdr:colOff>47625</xdr:colOff>
      <xdr:row>294</xdr:row>
      <xdr:rowOff>47626</xdr:rowOff>
    </xdr:from>
    <xdr:to>
      <xdr:col>28</xdr:col>
      <xdr:colOff>19050</xdr:colOff>
      <xdr:row>296</xdr:row>
      <xdr:rowOff>28576</xdr:rowOff>
    </xdr:to>
    <xdr:sp macro="" textlink="">
      <xdr:nvSpPr>
        <xdr:cNvPr id="53" name="CuadroTexto 52">
          <a:extLst>
            <a:ext uri="{FF2B5EF4-FFF2-40B4-BE49-F238E27FC236}">
              <a16:creationId xmlns:a16="http://schemas.microsoft.com/office/drawing/2014/main" id="{00000000-0008-0000-0100-000035000000}"/>
            </a:ext>
          </a:extLst>
        </xdr:cNvPr>
        <xdr:cNvSpPr txBox="1"/>
      </xdr:nvSpPr>
      <xdr:spPr>
        <a:xfrm>
          <a:off x="11734800" y="56064151"/>
          <a:ext cx="12439650"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i="0" u="none" strike="noStrike" baseline="0">
              <a:solidFill>
                <a:schemeClr val="dk1"/>
              </a:solidFill>
              <a:latin typeface="+mn-lt"/>
              <a:ea typeface="+mn-ea"/>
              <a:cs typeface="+mn-cs"/>
            </a:rPr>
            <a:t>4.2.2.3 Subsidios y Subvenciones</a:t>
          </a:r>
          <a:r>
            <a:rPr lang="es-MX" sz="1100" b="0" i="0" u="none" strike="noStrike" baseline="0">
              <a:solidFill>
                <a:schemeClr val="dk1"/>
              </a:solidFill>
              <a:latin typeface="+mn-lt"/>
              <a:ea typeface="+mn-ea"/>
              <a:cs typeface="+mn-cs"/>
            </a:rPr>
            <a:t>: Importe de los ingresos para el desarrollo de actividades prioritarias de interés general a través del ente público a los diferentes sectores de la sociedad </a:t>
          </a:r>
          <a:endParaRPr lang="es-MX" sz="1100"/>
        </a:p>
      </xdr:txBody>
    </xdr:sp>
    <xdr:clientData/>
  </xdr:twoCellAnchor>
  <xdr:twoCellAnchor>
    <xdr:from>
      <xdr:col>0</xdr:col>
      <xdr:colOff>0</xdr:colOff>
      <xdr:row>318</xdr:row>
      <xdr:rowOff>19051</xdr:rowOff>
    </xdr:from>
    <xdr:to>
      <xdr:col>12</xdr:col>
      <xdr:colOff>1154906</xdr:colOff>
      <xdr:row>331</xdr:row>
      <xdr:rowOff>66675</xdr:rowOff>
    </xdr:to>
    <xdr:graphicFrame macro="">
      <xdr:nvGraphicFramePr>
        <xdr:cNvPr id="54" name="29 Gráfico">
          <a:extLst>
            <a:ext uri="{FF2B5EF4-FFF2-40B4-BE49-F238E27FC236}">
              <a16:creationId xmlns:a16="http://schemas.microsoft.com/office/drawing/2014/main" id="{00000000-0008-0000-0100-00003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16</xdr:col>
      <xdr:colOff>0</xdr:colOff>
      <xdr:row>318</xdr:row>
      <xdr:rowOff>0</xdr:rowOff>
    </xdr:from>
    <xdr:to>
      <xdr:col>27</xdr:col>
      <xdr:colOff>933450</xdr:colOff>
      <xdr:row>331</xdr:row>
      <xdr:rowOff>66675</xdr:rowOff>
    </xdr:to>
    <xdr:graphicFrame macro="">
      <xdr:nvGraphicFramePr>
        <xdr:cNvPr id="55" name="30 Gráfico">
          <a:extLst>
            <a:ext uri="{FF2B5EF4-FFF2-40B4-BE49-F238E27FC236}">
              <a16:creationId xmlns:a16="http://schemas.microsoft.com/office/drawing/2014/main" id="{00000000-0008-0000-01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oneCellAnchor>
    <xdr:from>
      <xdr:col>16</xdr:col>
      <xdr:colOff>9525</xdr:colOff>
      <xdr:row>317</xdr:row>
      <xdr:rowOff>0</xdr:rowOff>
    </xdr:from>
    <xdr:ext cx="4352925" cy="264560"/>
    <xdr:sp macro="" textlink="">
      <xdr:nvSpPr>
        <xdr:cNvPr id="56" name="CuadroTexto 55">
          <a:extLst>
            <a:ext uri="{FF2B5EF4-FFF2-40B4-BE49-F238E27FC236}">
              <a16:creationId xmlns:a16="http://schemas.microsoft.com/office/drawing/2014/main" id="{00000000-0008-0000-0100-000038000000}"/>
            </a:ext>
          </a:extLst>
        </xdr:cNvPr>
        <xdr:cNvSpPr txBox="1"/>
      </xdr:nvSpPr>
      <xdr:spPr>
        <a:xfrm>
          <a:off x="11696700" y="60398025"/>
          <a:ext cx="43529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MX" sz="1100" b="1"/>
            <a:t>4.3.9.9. Otros ingresos y beneficios varios</a:t>
          </a:r>
        </a:p>
      </xdr:txBody>
    </xdr:sp>
    <xdr:clientData/>
  </xdr:oneCellAnchor>
  <xdr:twoCellAnchor>
    <xdr:from>
      <xdr:col>16</xdr:col>
      <xdr:colOff>53577</xdr:colOff>
      <xdr:row>161</xdr:row>
      <xdr:rowOff>164306</xdr:rowOff>
    </xdr:from>
    <xdr:to>
      <xdr:col>28</xdr:col>
      <xdr:colOff>59531</xdr:colOff>
      <xdr:row>173</xdr:row>
      <xdr:rowOff>178594</xdr:rowOff>
    </xdr:to>
    <xdr:graphicFrame macro="">
      <xdr:nvGraphicFramePr>
        <xdr:cNvPr id="35" name="Gráfico 34">
          <a:extLst>
            <a:ext uri="{FF2B5EF4-FFF2-40B4-BE49-F238E27FC236}">
              <a16:creationId xmlns:a16="http://schemas.microsoft.com/office/drawing/2014/main" id="{1050A843-9F44-841D-A442-A55586FE56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158"/>
  <sheetViews>
    <sheetView topLeftCell="AW1" workbookViewId="0">
      <pane ySplit="7" topLeftCell="A8" activePane="bottomLeft" state="frozen"/>
      <selection pane="bottomLeft" activeCell="BA16" sqref="BA16"/>
    </sheetView>
  </sheetViews>
  <sheetFormatPr baseColWidth="10" defaultColWidth="11.42578125" defaultRowHeight="11.25" x14ac:dyDescent="0.2"/>
  <cols>
    <col min="1" max="1" width="59.5703125" style="17" customWidth="1"/>
    <col min="2" max="2" width="17.28515625" style="18" customWidth="1"/>
    <col min="3" max="3" width="16.7109375" style="18" customWidth="1"/>
    <col min="4" max="4" width="20.5703125" style="18" customWidth="1"/>
    <col min="5" max="5" width="20.85546875" style="19" customWidth="1"/>
    <col min="6" max="6" width="17.42578125" style="18" customWidth="1"/>
    <col min="7" max="7" width="16.42578125" style="18" customWidth="1"/>
    <col min="8" max="8" width="13.7109375" style="20" customWidth="1"/>
    <col min="9" max="9" width="61.28515625" style="21" customWidth="1"/>
    <col min="10" max="15" width="16.7109375" style="21" customWidth="1"/>
    <col min="16" max="16" width="11.42578125" style="20"/>
    <col min="17" max="17" width="57.42578125" style="30" customWidth="1"/>
    <col min="18" max="18" width="17.7109375" style="22" customWidth="1"/>
    <col min="19" max="19" width="17.7109375" style="31" customWidth="1"/>
    <col min="20" max="23" width="17.7109375" style="22" customWidth="1"/>
    <col min="24" max="24" width="11.42578125" style="20"/>
    <col min="25" max="25" width="43" style="17" customWidth="1"/>
    <col min="26" max="26" width="21.7109375" style="22" customWidth="1"/>
    <col min="27" max="31" width="17.28515625" style="22" customWidth="1"/>
    <col min="32" max="32" width="11.42578125" style="20"/>
    <col min="33" max="33" width="43" style="17" customWidth="1"/>
    <col min="34" max="34" width="21.7109375" style="22" customWidth="1"/>
    <col min="35" max="39" width="18.5703125" style="22" customWidth="1"/>
    <col min="40" max="40" width="11.42578125" style="20"/>
    <col min="41" max="41" width="46.42578125" style="17" customWidth="1"/>
    <col min="42" max="42" width="18.28515625" style="22" customWidth="1"/>
    <col min="43" max="47" width="14.140625" style="22" customWidth="1"/>
    <col min="48" max="48" width="11.42578125" style="20"/>
    <col min="49" max="49" width="46.28515625" style="22" customWidth="1"/>
    <col min="50" max="51" width="16.85546875" style="22" customWidth="1"/>
    <col min="52" max="53" width="17.85546875" style="22" customWidth="1"/>
    <col min="54" max="55" width="16.85546875" style="22" customWidth="1"/>
    <col min="56" max="56" width="39.85546875" style="22" customWidth="1"/>
    <col min="57" max="58" width="16.85546875" style="22" bestFit="1" customWidth="1"/>
    <col min="59" max="60" width="17.85546875" style="22" bestFit="1" customWidth="1"/>
    <col min="61" max="62" width="16.85546875" style="22" bestFit="1" customWidth="1"/>
    <col min="63" max="16384" width="11.42578125" style="22"/>
  </cols>
  <sheetData>
    <row r="1" spans="1:62" x14ac:dyDescent="0.2">
      <c r="Q1" s="21"/>
      <c r="R1" s="21"/>
      <c r="S1" s="21"/>
      <c r="T1" s="21"/>
      <c r="U1" s="21"/>
      <c r="V1" s="21"/>
      <c r="W1" s="21"/>
    </row>
    <row r="2" spans="1:62" x14ac:dyDescent="0.2">
      <c r="A2" s="23" t="s">
        <v>0</v>
      </c>
      <c r="I2" s="24" t="s">
        <v>0</v>
      </c>
      <c r="J2" s="24"/>
      <c r="K2" s="24"/>
      <c r="L2" s="24"/>
      <c r="M2" s="24"/>
      <c r="N2" s="24"/>
      <c r="O2" s="24"/>
      <c r="Q2" s="24" t="s">
        <v>0</v>
      </c>
      <c r="R2" s="24"/>
      <c r="S2" s="24"/>
      <c r="T2" s="24"/>
      <c r="U2" s="24"/>
      <c r="V2" s="24"/>
      <c r="W2" s="24"/>
      <c r="Y2" s="1" t="s">
        <v>0</v>
      </c>
      <c r="AG2" s="1" t="s">
        <v>0</v>
      </c>
      <c r="AO2" s="1" t="s">
        <v>0</v>
      </c>
    </row>
    <row r="3" spans="1:62" x14ac:dyDescent="0.2">
      <c r="A3" s="23" t="s">
        <v>51</v>
      </c>
      <c r="I3" s="24" t="s">
        <v>52</v>
      </c>
      <c r="J3" s="24"/>
      <c r="K3" s="24"/>
      <c r="L3" s="24"/>
      <c r="M3" s="24"/>
      <c r="N3" s="24"/>
      <c r="O3" s="24"/>
      <c r="Q3" s="24" t="s">
        <v>52</v>
      </c>
      <c r="R3" s="24"/>
      <c r="S3" s="24"/>
      <c r="T3" s="24"/>
      <c r="U3" s="24"/>
      <c r="V3" s="24"/>
      <c r="W3" s="24"/>
      <c r="Y3" s="1" t="s">
        <v>53</v>
      </c>
      <c r="AG3" s="1" t="s">
        <v>53</v>
      </c>
      <c r="AO3" s="1" t="s">
        <v>53</v>
      </c>
      <c r="AW3" s="22" t="s">
        <v>0</v>
      </c>
      <c r="BD3" s="22" t="s">
        <v>0</v>
      </c>
    </row>
    <row r="4" spans="1:62" x14ac:dyDescent="0.2">
      <c r="A4" s="23" t="s">
        <v>54</v>
      </c>
      <c r="I4" s="24" t="s">
        <v>55</v>
      </c>
      <c r="J4" s="24"/>
      <c r="K4" s="24"/>
      <c r="L4" s="24"/>
      <c r="M4" s="24"/>
      <c r="N4" s="24"/>
      <c r="O4" s="24"/>
      <c r="Q4" s="24" t="s">
        <v>56</v>
      </c>
      <c r="R4" s="24"/>
      <c r="S4" s="24"/>
      <c r="T4" s="24"/>
      <c r="U4" s="24"/>
      <c r="V4" s="24"/>
      <c r="W4" s="24"/>
      <c r="Y4" s="1" t="s">
        <v>57</v>
      </c>
      <c r="AG4" s="1" t="s">
        <v>58</v>
      </c>
      <c r="AO4" s="1" t="s">
        <v>59</v>
      </c>
      <c r="AW4" s="22" t="s">
        <v>52</v>
      </c>
      <c r="BD4" s="22" t="s">
        <v>208</v>
      </c>
    </row>
    <row r="5" spans="1:62" x14ac:dyDescent="0.2">
      <c r="A5" s="23" t="s">
        <v>60</v>
      </c>
      <c r="Q5" s="21"/>
      <c r="R5" s="21"/>
      <c r="S5" s="21"/>
      <c r="T5" s="21"/>
      <c r="U5" s="21"/>
      <c r="V5" s="21"/>
      <c r="W5" s="21"/>
      <c r="AW5" s="22" t="s">
        <v>210</v>
      </c>
      <c r="BD5" s="22" t="s">
        <v>209</v>
      </c>
    </row>
    <row r="6" spans="1:62" x14ac:dyDescent="0.2">
      <c r="A6" s="23" t="s">
        <v>61</v>
      </c>
      <c r="B6" s="25" t="s">
        <v>62</v>
      </c>
      <c r="D6" s="25" t="s">
        <v>63</v>
      </c>
      <c r="F6" s="25" t="s">
        <v>64</v>
      </c>
      <c r="I6" s="26" t="s">
        <v>61</v>
      </c>
      <c r="J6" s="115" t="s">
        <v>62</v>
      </c>
      <c r="K6" s="115"/>
      <c r="L6" s="115" t="s">
        <v>63</v>
      </c>
      <c r="M6" s="115"/>
      <c r="N6" s="115" t="s">
        <v>64</v>
      </c>
      <c r="O6" s="115"/>
      <c r="Q6" s="26" t="s">
        <v>61</v>
      </c>
      <c r="R6" s="115" t="s">
        <v>62</v>
      </c>
      <c r="S6" s="115"/>
      <c r="T6" s="115" t="s">
        <v>63</v>
      </c>
      <c r="U6" s="115"/>
      <c r="V6" s="115" t="s">
        <v>64</v>
      </c>
      <c r="W6" s="115"/>
      <c r="Y6" s="27"/>
      <c r="Z6" s="115" t="s">
        <v>62</v>
      </c>
      <c r="AA6" s="115"/>
      <c r="AB6" s="115" t="s">
        <v>63</v>
      </c>
      <c r="AC6" s="115"/>
      <c r="AD6" s="115" t="s">
        <v>64</v>
      </c>
      <c r="AE6" s="115"/>
      <c r="AG6" s="27"/>
      <c r="AH6" s="115" t="s">
        <v>62</v>
      </c>
      <c r="AI6" s="115"/>
      <c r="AJ6" s="115" t="s">
        <v>63</v>
      </c>
      <c r="AK6" s="115"/>
      <c r="AL6" s="115" t="s">
        <v>64</v>
      </c>
      <c r="AM6" s="115"/>
      <c r="AO6" s="28"/>
      <c r="AP6" s="115" t="s">
        <v>62</v>
      </c>
      <c r="AQ6" s="115"/>
      <c r="AR6" s="115" t="s">
        <v>63</v>
      </c>
      <c r="AS6" s="115"/>
      <c r="AT6" s="115" t="s">
        <v>64</v>
      </c>
      <c r="AU6" s="115"/>
    </row>
    <row r="7" spans="1:62" x14ac:dyDescent="0.2">
      <c r="B7" s="25" t="s">
        <v>65</v>
      </c>
      <c r="C7" s="25" t="s">
        <v>66</v>
      </c>
      <c r="D7" s="25" t="s">
        <v>65</v>
      </c>
      <c r="E7" s="29" t="s">
        <v>66</v>
      </c>
      <c r="F7" s="25" t="s">
        <v>65</v>
      </c>
      <c r="G7" s="25" t="s">
        <v>66</v>
      </c>
      <c r="I7" s="22"/>
      <c r="J7" s="16" t="s">
        <v>65</v>
      </c>
      <c r="K7" s="16" t="s">
        <v>66</v>
      </c>
      <c r="L7" s="16" t="s">
        <v>65</v>
      </c>
      <c r="M7" s="16" t="s">
        <v>66</v>
      </c>
      <c r="N7" s="16" t="s">
        <v>65</v>
      </c>
      <c r="O7" s="16" t="s">
        <v>66</v>
      </c>
      <c r="Q7" s="22"/>
      <c r="R7" s="16" t="s">
        <v>65</v>
      </c>
      <c r="S7" s="16" t="s">
        <v>66</v>
      </c>
      <c r="T7" s="16" t="s">
        <v>65</v>
      </c>
      <c r="U7" s="16" t="s">
        <v>66</v>
      </c>
      <c r="V7" s="16" t="s">
        <v>65</v>
      </c>
      <c r="W7" s="16" t="s">
        <v>66</v>
      </c>
      <c r="Y7" s="2" t="s">
        <v>61</v>
      </c>
      <c r="Z7" s="16" t="s">
        <v>65</v>
      </c>
      <c r="AA7" s="16" t="s">
        <v>66</v>
      </c>
      <c r="AB7" s="16" t="s">
        <v>65</v>
      </c>
      <c r="AC7" s="16" t="s">
        <v>66</v>
      </c>
      <c r="AD7" s="16" t="s">
        <v>65</v>
      </c>
      <c r="AE7" s="16" t="s">
        <v>66</v>
      </c>
      <c r="AG7" s="2" t="s">
        <v>61</v>
      </c>
      <c r="AH7" s="16" t="s">
        <v>65</v>
      </c>
      <c r="AI7" s="16" t="s">
        <v>66</v>
      </c>
      <c r="AJ7" s="16" t="s">
        <v>65</v>
      </c>
      <c r="AK7" s="16" t="s">
        <v>66</v>
      </c>
      <c r="AL7" s="16" t="s">
        <v>65</v>
      </c>
      <c r="AM7" s="16" t="s">
        <v>66</v>
      </c>
      <c r="AO7" s="3" t="s">
        <v>61</v>
      </c>
      <c r="AP7" s="16" t="s">
        <v>65</v>
      </c>
      <c r="AQ7" s="16" t="s">
        <v>66</v>
      </c>
      <c r="AR7" s="16" t="s">
        <v>65</v>
      </c>
      <c r="AS7" s="16" t="s">
        <v>66</v>
      </c>
      <c r="AT7" s="16" t="s">
        <v>65</v>
      </c>
      <c r="AU7" s="16" t="s">
        <v>66</v>
      </c>
      <c r="AW7" s="22" t="s">
        <v>61</v>
      </c>
      <c r="AX7" s="22" t="s">
        <v>62</v>
      </c>
      <c r="AZ7" s="22" t="s">
        <v>63</v>
      </c>
      <c r="BB7" s="22" t="s">
        <v>64</v>
      </c>
      <c r="BE7" s="22" t="s">
        <v>62</v>
      </c>
      <c r="BG7" s="22" t="s">
        <v>63</v>
      </c>
      <c r="BI7" s="22" t="s">
        <v>64</v>
      </c>
    </row>
    <row r="8" spans="1:62" x14ac:dyDescent="0.2">
      <c r="I8" s="22"/>
      <c r="J8" s="16"/>
      <c r="K8" s="16"/>
      <c r="L8" s="16"/>
      <c r="M8" s="16"/>
      <c r="N8" s="16"/>
      <c r="O8" s="16"/>
      <c r="Q8" s="22"/>
      <c r="R8" s="16"/>
      <c r="S8" s="16"/>
      <c r="T8" s="16"/>
      <c r="U8" s="16"/>
      <c r="V8" s="16"/>
      <c r="W8" s="16"/>
      <c r="Y8" s="2"/>
      <c r="Z8" s="16"/>
      <c r="AA8" s="16"/>
      <c r="AB8" s="16"/>
      <c r="AC8" s="16"/>
      <c r="AD8" s="16"/>
      <c r="AE8" s="16"/>
      <c r="AG8" s="2"/>
      <c r="AH8" s="16"/>
      <c r="AI8" s="16"/>
      <c r="AJ8" s="16"/>
      <c r="AK8" s="16"/>
      <c r="AL8" s="16"/>
      <c r="AM8" s="16"/>
      <c r="AO8" s="3"/>
      <c r="AP8" s="16"/>
      <c r="AQ8" s="16"/>
      <c r="AR8" s="16"/>
      <c r="AS8" s="16"/>
      <c r="AT8" s="16"/>
      <c r="AU8" s="16"/>
      <c r="AX8" s="22" t="s">
        <v>65</v>
      </c>
      <c r="AY8" s="22" t="s">
        <v>66</v>
      </c>
      <c r="AZ8" s="22" t="s">
        <v>65</v>
      </c>
      <c r="BA8" s="22" t="s">
        <v>66</v>
      </c>
      <c r="BB8" s="22" t="s">
        <v>65</v>
      </c>
      <c r="BC8" s="22" t="s">
        <v>66</v>
      </c>
      <c r="BD8" s="22" t="s">
        <v>61</v>
      </c>
      <c r="BE8" s="22" t="s">
        <v>65</v>
      </c>
      <c r="BF8" s="22" t="s">
        <v>66</v>
      </c>
      <c r="BG8" s="22" t="s">
        <v>65</v>
      </c>
      <c r="BH8" s="22" t="s">
        <v>66</v>
      </c>
      <c r="BI8" s="22" t="s">
        <v>65</v>
      </c>
      <c r="BJ8" s="22" t="s">
        <v>66</v>
      </c>
    </row>
    <row r="9" spans="1:62" x14ac:dyDescent="0.2">
      <c r="A9" s="23" t="s">
        <v>67</v>
      </c>
      <c r="B9" s="25">
        <v>236100</v>
      </c>
      <c r="D9" s="25">
        <v>2551132.25</v>
      </c>
      <c r="E9" s="29">
        <v>2550132.25</v>
      </c>
      <c r="F9" s="25">
        <v>237100</v>
      </c>
      <c r="H9" s="20">
        <f>+F9-AD9</f>
        <v>0</v>
      </c>
      <c r="I9" s="23" t="s">
        <v>68</v>
      </c>
      <c r="J9" s="23">
        <v>236100</v>
      </c>
      <c r="K9" s="23"/>
      <c r="L9" s="23">
        <v>1029932.68</v>
      </c>
      <c r="M9" s="23">
        <v>550288.03</v>
      </c>
      <c r="N9" s="23">
        <v>715744.65</v>
      </c>
      <c r="O9" s="23"/>
      <c r="Q9" s="30" t="s">
        <v>68</v>
      </c>
      <c r="R9" s="22">
        <v>715744.65</v>
      </c>
      <c r="T9" s="22">
        <v>1144766.6200000001</v>
      </c>
      <c r="U9" s="22">
        <v>623411.27</v>
      </c>
      <c r="V9" s="22">
        <v>237100</v>
      </c>
      <c r="X9" s="20">
        <f>+R9-N9</f>
        <v>0</v>
      </c>
      <c r="Y9" s="4" t="s">
        <v>68</v>
      </c>
      <c r="Z9" s="5">
        <v>237100</v>
      </c>
      <c r="AB9" s="5">
        <v>376432.95</v>
      </c>
      <c r="AC9" s="5">
        <v>376432.95</v>
      </c>
      <c r="AD9" s="5">
        <v>237100</v>
      </c>
      <c r="AF9" s="20">
        <f>+Z9-V9</f>
        <v>0</v>
      </c>
      <c r="AG9" s="4" t="s">
        <v>68</v>
      </c>
      <c r="AH9" s="5">
        <v>237100</v>
      </c>
      <c r="AJ9" s="5">
        <v>465619.89</v>
      </c>
      <c r="AK9" s="5">
        <v>465619.89</v>
      </c>
      <c r="AL9" s="5">
        <v>237100</v>
      </c>
      <c r="AN9" s="20">
        <f>+AH9-AD9</f>
        <v>0</v>
      </c>
      <c r="AO9" s="4" t="s">
        <v>68</v>
      </c>
      <c r="AP9" s="5">
        <v>237100</v>
      </c>
      <c r="AR9" s="5">
        <v>269097.44</v>
      </c>
      <c r="AS9" s="5">
        <v>269097.44</v>
      </c>
      <c r="AT9" s="5">
        <v>237100</v>
      </c>
      <c r="AV9" s="20">
        <f>+AP9-AL9</f>
        <v>0</v>
      </c>
      <c r="AW9" s="22" t="s">
        <v>68</v>
      </c>
      <c r="AX9" s="22">
        <v>237100</v>
      </c>
      <c r="AZ9" s="22">
        <v>846904.03</v>
      </c>
      <c r="BA9" s="22">
        <v>845904.03</v>
      </c>
      <c r="BB9" s="22">
        <v>238100</v>
      </c>
      <c r="BD9" s="22" t="s">
        <v>68</v>
      </c>
      <c r="BE9" s="22">
        <v>238100</v>
      </c>
      <c r="BG9" s="22">
        <v>1084433.1399999999</v>
      </c>
      <c r="BH9" s="22">
        <v>1208960.7</v>
      </c>
      <c r="BI9" s="22">
        <v>113572.44</v>
      </c>
    </row>
    <row r="10" spans="1:62" x14ac:dyDescent="0.2">
      <c r="A10" s="23" t="s">
        <v>69</v>
      </c>
      <c r="B10" s="25">
        <v>59867934.270000003</v>
      </c>
      <c r="D10" s="25">
        <v>5511003057.6300001</v>
      </c>
      <c r="E10" s="29">
        <v>5482589041.2600002</v>
      </c>
      <c r="F10" s="25">
        <v>88281950.640000001</v>
      </c>
      <c r="H10" s="20">
        <f t="shared" ref="H10:H33" si="0">+F10-AD10</f>
        <v>0</v>
      </c>
      <c r="I10" s="23" t="s">
        <v>69</v>
      </c>
      <c r="J10" s="23">
        <v>59867934.270000003</v>
      </c>
      <c r="K10" s="23"/>
      <c r="L10" s="23">
        <v>831713593.80999994</v>
      </c>
      <c r="M10" s="23">
        <v>782889525.97000003</v>
      </c>
      <c r="N10" s="23">
        <v>108692002.11</v>
      </c>
      <c r="O10" s="23"/>
      <c r="Q10" s="32" t="s">
        <v>69</v>
      </c>
      <c r="R10" s="22">
        <v>108692002.11</v>
      </c>
      <c r="T10" s="22">
        <v>1571772575</v>
      </c>
      <c r="U10" s="22">
        <v>1546276485.3299999</v>
      </c>
      <c r="V10" s="22">
        <v>134188091.78</v>
      </c>
      <c r="X10" s="20">
        <f t="shared" ref="X10:X64" si="1">+R10-N10</f>
        <v>0</v>
      </c>
      <c r="Y10" s="17" t="s">
        <v>69</v>
      </c>
      <c r="Z10" s="5">
        <v>134188091.78</v>
      </c>
      <c r="AB10" s="5">
        <v>3107516888.8200002</v>
      </c>
      <c r="AC10" s="5">
        <v>3153423029.96</v>
      </c>
      <c r="AD10" s="5">
        <v>88281950.640000001</v>
      </c>
      <c r="AF10" s="20">
        <f t="shared" ref="AF10:AF64" si="2">+Z10-V10</f>
        <v>0</v>
      </c>
      <c r="AG10" s="17" t="s">
        <v>69</v>
      </c>
      <c r="AH10" s="5">
        <v>88281950.640000001</v>
      </c>
      <c r="AJ10" s="5">
        <v>2234312997.4400001</v>
      </c>
      <c r="AK10" s="5">
        <v>2244096788.6100001</v>
      </c>
      <c r="AL10" s="5">
        <v>78498159.469999999</v>
      </c>
      <c r="AN10" s="20">
        <f t="shared" ref="AN10:AN64" si="3">+AH10-AD10</f>
        <v>0</v>
      </c>
      <c r="AO10" s="4" t="s">
        <v>69</v>
      </c>
      <c r="AP10" s="5">
        <v>78498159.469999999</v>
      </c>
      <c r="AR10" s="5">
        <v>2205658879.8499999</v>
      </c>
      <c r="AS10" s="5">
        <v>2169644502.3400002</v>
      </c>
      <c r="AT10" s="5">
        <v>114512536.98</v>
      </c>
      <c r="AV10" s="20">
        <f t="shared" ref="AV10:AV63" si="4">+AP10-AL10</f>
        <v>0</v>
      </c>
      <c r="AW10" s="22" t="s">
        <v>190</v>
      </c>
      <c r="AX10" s="22">
        <v>107201324.81999999</v>
      </c>
      <c r="AZ10" s="22">
        <v>7761562793.8500004</v>
      </c>
      <c r="BA10" s="22">
        <v>7692329780.0299997</v>
      </c>
      <c r="BB10" s="22">
        <v>176434338.63999999</v>
      </c>
      <c r="BD10" s="22" t="s">
        <v>197</v>
      </c>
      <c r="BE10" s="22">
        <v>176434338.63999999</v>
      </c>
      <c r="BG10" s="22">
        <v>6745874087.04</v>
      </c>
      <c r="BH10" s="22">
        <v>6861641563.1800003</v>
      </c>
      <c r="BI10" s="22">
        <v>60666862.5</v>
      </c>
    </row>
    <row r="11" spans="1:62" x14ac:dyDescent="0.2">
      <c r="A11" s="23" t="s">
        <v>70</v>
      </c>
      <c r="B11" s="25">
        <v>4362999.3499999996</v>
      </c>
      <c r="D11" s="25">
        <v>4960000023.8299999</v>
      </c>
      <c r="E11" s="29">
        <v>4830335601.0900002</v>
      </c>
      <c r="F11" s="25">
        <v>134027422.09</v>
      </c>
      <c r="H11" s="20">
        <f t="shared" si="0"/>
        <v>0</v>
      </c>
      <c r="I11" s="23" t="s">
        <v>71</v>
      </c>
      <c r="J11" s="23">
        <v>4362999.3499999996</v>
      </c>
      <c r="K11" s="23"/>
      <c r="L11" s="23">
        <v>612860081.02999997</v>
      </c>
      <c r="M11" s="23">
        <v>574222269.76999998</v>
      </c>
      <c r="N11" s="23">
        <v>43000810.609999999</v>
      </c>
      <c r="O11" s="23"/>
      <c r="Q11" s="32" t="s">
        <v>70</v>
      </c>
      <c r="R11" s="22">
        <v>43000810.609999999</v>
      </c>
      <c r="T11" s="22">
        <v>1422055350.22</v>
      </c>
      <c r="U11" s="22">
        <v>1380022080.22</v>
      </c>
      <c r="V11" s="22">
        <v>85034080.609999999</v>
      </c>
      <c r="X11" s="20">
        <f t="shared" si="1"/>
        <v>0</v>
      </c>
      <c r="Y11" s="4" t="s">
        <v>70</v>
      </c>
      <c r="Z11" s="5">
        <v>85034080.609999999</v>
      </c>
      <c r="AB11" s="5">
        <v>2925084592.5799999</v>
      </c>
      <c r="AC11" s="5">
        <v>2876091251.0999999</v>
      </c>
      <c r="AD11" s="5">
        <v>134027422.09</v>
      </c>
      <c r="AF11" s="20">
        <f t="shared" si="2"/>
        <v>0</v>
      </c>
      <c r="AG11" s="4" t="s">
        <v>70</v>
      </c>
      <c r="AH11" s="5">
        <v>134027422.09</v>
      </c>
      <c r="AJ11" s="5">
        <v>2067507568.95</v>
      </c>
      <c r="AK11" s="5">
        <v>2086957340.2</v>
      </c>
      <c r="AL11" s="5">
        <v>114577650.84</v>
      </c>
      <c r="AN11" s="20">
        <f t="shared" si="3"/>
        <v>0</v>
      </c>
      <c r="AO11" s="4" t="s">
        <v>71</v>
      </c>
      <c r="AP11" s="5">
        <v>114577650.84</v>
      </c>
      <c r="AR11" s="5">
        <v>1959861305.54</v>
      </c>
      <c r="AS11" s="5">
        <v>1967117988.8499999</v>
      </c>
      <c r="AT11" s="5">
        <v>107320967.53</v>
      </c>
      <c r="AV11" s="20">
        <f t="shared" si="4"/>
        <v>0</v>
      </c>
      <c r="AW11" s="22" t="s">
        <v>70</v>
      </c>
      <c r="AX11" s="22">
        <v>129587438.73</v>
      </c>
      <c r="AZ11" s="22">
        <v>7044188080.5299997</v>
      </c>
      <c r="BA11" s="22">
        <v>7121047020.6000004</v>
      </c>
      <c r="BB11" s="22">
        <v>52728498.659999996</v>
      </c>
      <c r="BD11" s="22" t="s">
        <v>70</v>
      </c>
      <c r="BE11" s="22">
        <v>52728498.659999996</v>
      </c>
      <c r="BG11" s="22">
        <v>5935869480.0500002</v>
      </c>
      <c r="BH11" s="22">
        <v>5984319953.4399996</v>
      </c>
      <c r="BI11" s="22">
        <v>4278025.2699999996</v>
      </c>
    </row>
    <row r="12" spans="1:62" ht="22.5" x14ac:dyDescent="0.2">
      <c r="A12" s="23" t="s">
        <v>72</v>
      </c>
      <c r="B12" s="25">
        <v>45755</v>
      </c>
      <c r="D12" s="25">
        <v>500000</v>
      </c>
      <c r="F12" s="25">
        <v>545755</v>
      </c>
      <c r="H12" s="20">
        <f t="shared" si="0"/>
        <v>0</v>
      </c>
      <c r="I12" s="23" t="s">
        <v>73</v>
      </c>
      <c r="J12" s="23">
        <v>45755</v>
      </c>
      <c r="K12" s="23"/>
      <c r="L12" s="23">
        <v>500000</v>
      </c>
      <c r="M12" s="23"/>
      <c r="N12" s="23">
        <v>545755</v>
      </c>
      <c r="O12" s="23"/>
      <c r="Q12" s="32" t="s">
        <v>73</v>
      </c>
      <c r="R12" s="22">
        <v>545755</v>
      </c>
      <c r="T12" s="22">
        <v>0</v>
      </c>
      <c r="V12" s="22">
        <v>545755</v>
      </c>
      <c r="X12" s="20">
        <f t="shared" si="1"/>
        <v>0</v>
      </c>
      <c r="Y12" s="4" t="s">
        <v>73</v>
      </c>
      <c r="Z12" s="5">
        <v>545755</v>
      </c>
      <c r="AB12" s="5">
        <v>0</v>
      </c>
      <c r="AD12" s="5">
        <v>545755</v>
      </c>
      <c r="AF12" s="20">
        <f t="shared" si="2"/>
        <v>0</v>
      </c>
      <c r="AG12" s="4" t="s">
        <v>72</v>
      </c>
      <c r="AH12" s="5">
        <v>545755</v>
      </c>
      <c r="AJ12" s="5">
        <v>0</v>
      </c>
      <c r="AL12" s="5">
        <v>545755</v>
      </c>
      <c r="AN12" s="20">
        <f t="shared" si="3"/>
        <v>0</v>
      </c>
      <c r="AO12" s="4" t="s">
        <v>73</v>
      </c>
      <c r="AP12" s="5">
        <v>545755</v>
      </c>
      <c r="AR12" s="5">
        <v>0</v>
      </c>
      <c r="AT12" s="5">
        <v>545755</v>
      </c>
      <c r="AV12" s="20">
        <f t="shared" si="4"/>
        <v>0</v>
      </c>
      <c r="AW12" s="22" t="s">
        <v>73</v>
      </c>
      <c r="AX12" s="22">
        <v>545755</v>
      </c>
      <c r="AZ12" s="22">
        <v>0</v>
      </c>
      <c r="BB12" s="22">
        <v>545755</v>
      </c>
      <c r="BD12" s="22" t="s">
        <v>72</v>
      </c>
      <c r="BE12" s="22">
        <v>545755</v>
      </c>
      <c r="BG12" s="22">
        <v>0</v>
      </c>
      <c r="BH12" s="22">
        <v>408325.97</v>
      </c>
      <c r="BI12" s="22">
        <v>137429.03</v>
      </c>
    </row>
    <row r="13" spans="1:62" x14ac:dyDescent="0.2">
      <c r="A13" s="23" t="s">
        <v>74</v>
      </c>
      <c r="B13" s="25">
        <v>36464573.280000001</v>
      </c>
      <c r="D13" s="25">
        <v>87665120.469999999</v>
      </c>
      <c r="E13" s="29">
        <v>120413597.14</v>
      </c>
      <c r="F13" s="25">
        <v>3716096.61</v>
      </c>
      <c r="H13" s="20">
        <f t="shared" si="0"/>
        <v>0</v>
      </c>
      <c r="I13" s="23" t="s">
        <v>74</v>
      </c>
      <c r="J13" s="23">
        <v>36464573.280000001</v>
      </c>
      <c r="K13" s="23"/>
      <c r="L13" s="23">
        <v>25273060.16</v>
      </c>
      <c r="M13" s="23">
        <v>61217085.950000003</v>
      </c>
      <c r="N13" s="23">
        <v>520547.49</v>
      </c>
      <c r="O13" s="23"/>
      <c r="Q13" s="32" t="s">
        <v>74</v>
      </c>
      <c r="R13" s="22">
        <v>520547.49</v>
      </c>
      <c r="T13" s="22">
        <v>35581836.100000001</v>
      </c>
      <c r="U13" s="22">
        <v>34385154.380000003</v>
      </c>
      <c r="V13" s="22">
        <v>1717229.21</v>
      </c>
      <c r="X13" s="20">
        <f t="shared" si="1"/>
        <v>0</v>
      </c>
      <c r="Y13" s="4" t="s">
        <v>74</v>
      </c>
      <c r="Z13" s="5">
        <v>1717229.21</v>
      </c>
      <c r="AB13" s="5">
        <v>26810224.210000001</v>
      </c>
      <c r="AC13" s="5">
        <v>24811356.809999999</v>
      </c>
      <c r="AD13" s="5">
        <v>3716096.61</v>
      </c>
      <c r="AF13" s="20">
        <f t="shared" si="2"/>
        <v>0</v>
      </c>
      <c r="AG13" s="4" t="s">
        <v>74</v>
      </c>
      <c r="AH13" s="5">
        <v>3716096.61</v>
      </c>
      <c r="AJ13" s="5">
        <v>46327356.270000003</v>
      </c>
      <c r="AK13" s="5">
        <v>3184382.21</v>
      </c>
      <c r="AL13" s="5">
        <v>46859070.670000002</v>
      </c>
      <c r="AN13" s="20">
        <f t="shared" si="3"/>
        <v>0</v>
      </c>
      <c r="AO13" s="4" t="s">
        <v>74</v>
      </c>
      <c r="AP13" s="5">
        <v>46859070.670000002</v>
      </c>
      <c r="AR13" s="5">
        <v>31248850.190000001</v>
      </c>
      <c r="AS13" s="5">
        <v>71690730.040000007</v>
      </c>
      <c r="AT13" s="5">
        <v>6417190.8200000003</v>
      </c>
      <c r="AV13" s="20">
        <f t="shared" si="4"/>
        <v>0</v>
      </c>
      <c r="AW13" s="22" t="s">
        <v>74</v>
      </c>
      <c r="AX13" s="22">
        <v>8653327.1500000004</v>
      </c>
      <c r="AZ13" s="22">
        <v>120319623.94</v>
      </c>
      <c r="BA13" s="22">
        <v>105289074.72</v>
      </c>
      <c r="BB13" s="22">
        <v>23683876.370000001</v>
      </c>
      <c r="BD13" s="22" t="s">
        <v>74</v>
      </c>
      <c r="BE13" s="22">
        <v>23683876.370000001</v>
      </c>
      <c r="BG13" s="22">
        <v>124646340.54000001</v>
      </c>
      <c r="BH13" s="22">
        <v>142867660.56</v>
      </c>
      <c r="BI13" s="22">
        <v>5462556.3499999996</v>
      </c>
    </row>
    <row r="14" spans="1:62" ht="22.5" x14ac:dyDescent="0.2">
      <c r="A14" s="23" t="s">
        <v>75</v>
      </c>
      <c r="B14" s="25">
        <v>2855391.91</v>
      </c>
      <c r="D14" s="25">
        <v>5801902.5199999996</v>
      </c>
      <c r="E14" s="29">
        <v>4389030.7</v>
      </c>
      <c r="F14" s="25">
        <v>4268263.7300000004</v>
      </c>
      <c r="H14" s="20">
        <f t="shared" si="0"/>
        <v>0</v>
      </c>
      <c r="I14" s="23" t="s">
        <v>75</v>
      </c>
      <c r="J14" s="23">
        <v>2855391.91</v>
      </c>
      <c r="K14" s="23"/>
      <c r="L14" s="23">
        <v>2312236.37</v>
      </c>
      <c r="M14" s="23">
        <v>1345953.12</v>
      </c>
      <c r="N14" s="23">
        <v>3821675.16</v>
      </c>
      <c r="O14" s="23"/>
      <c r="Q14" s="32" t="s">
        <v>75</v>
      </c>
      <c r="R14" s="22">
        <v>3821675.16</v>
      </c>
      <c r="T14" s="22">
        <v>1240473.55</v>
      </c>
      <c r="U14" s="22">
        <v>1278885.8700000001</v>
      </c>
      <c r="V14" s="22">
        <v>3783262.84</v>
      </c>
      <c r="X14" s="20">
        <f t="shared" si="1"/>
        <v>0</v>
      </c>
      <c r="Y14" s="4" t="s">
        <v>75</v>
      </c>
      <c r="Z14" s="5">
        <v>3783262.84</v>
      </c>
      <c r="AB14" s="5">
        <v>2249192.6</v>
      </c>
      <c r="AC14" s="5">
        <v>1764191.71</v>
      </c>
      <c r="AD14" s="5">
        <v>4268263.7300000004</v>
      </c>
      <c r="AF14" s="20">
        <f t="shared" si="2"/>
        <v>0</v>
      </c>
      <c r="AG14" s="4" t="s">
        <v>75</v>
      </c>
      <c r="AH14" s="5">
        <v>4268263.7300000004</v>
      </c>
      <c r="AJ14" s="5">
        <v>1239767.44</v>
      </c>
      <c r="AK14" s="5">
        <v>941279.83</v>
      </c>
      <c r="AL14" s="5">
        <v>4566751.34</v>
      </c>
      <c r="AN14" s="20">
        <f t="shared" si="3"/>
        <v>0</v>
      </c>
      <c r="AO14" s="4" t="s">
        <v>75</v>
      </c>
      <c r="AP14" s="5">
        <v>4566751.34</v>
      </c>
      <c r="AR14" s="5">
        <v>1370185.62</v>
      </c>
      <c r="AS14" s="5">
        <v>2149458.48</v>
      </c>
      <c r="AT14" s="5">
        <v>3787478.48</v>
      </c>
      <c r="AV14" s="20">
        <f t="shared" si="4"/>
        <v>0</v>
      </c>
      <c r="AW14" s="22" t="s">
        <v>75</v>
      </c>
      <c r="AX14" s="22">
        <v>2874243.19</v>
      </c>
      <c r="AZ14" s="22">
        <v>7924911.29</v>
      </c>
      <c r="BA14" s="22">
        <v>5280369.62</v>
      </c>
      <c r="BB14" s="22">
        <v>5518784.8600000003</v>
      </c>
      <c r="BD14" s="22" t="s">
        <v>75</v>
      </c>
      <c r="BE14" s="22">
        <v>5518784.8600000003</v>
      </c>
      <c r="BG14" s="22">
        <v>5482141.6799999997</v>
      </c>
      <c r="BH14" s="22">
        <v>7034338.6399999997</v>
      </c>
      <c r="BI14" s="22">
        <v>3966587.9</v>
      </c>
    </row>
    <row r="15" spans="1:62" x14ac:dyDescent="0.2">
      <c r="A15" s="23" t="s">
        <v>76</v>
      </c>
      <c r="B15" s="25">
        <v>2426818.77</v>
      </c>
      <c r="D15" s="25">
        <v>1529122.74</v>
      </c>
      <c r="E15" s="29">
        <v>1706442.3</v>
      </c>
      <c r="F15" s="25">
        <v>2249499.21</v>
      </c>
      <c r="H15" s="20">
        <f t="shared" si="0"/>
        <v>0</v>
      </c>
      <c r="I15" s="23" t="s">
        <v>77</v>
      </c>
      <c r="J15" s="23">
        <v>2426818.77</v>
      </c>
      <c r="K15" s="23"/>
      <c r="L15" s="23">
        <v>171469.37</v>
      </c>
      <c r="M15" s="23">
        <v>246088.75</v>
      </c>
      <c r="N15" s="23">
        <v>2352199.39</v>
      </c>
      <c r="O15" s="23"/>
      <c r="Q15" s="32" t="s">
        <v>76</v>
      </c>
      <c r="R15" s="22">
        <v>2352199.39</v>
      </c>
      <c r="T15" s="22">
        <v>1250991.67</v>
      </c>
      <c r="U15" s="22">
        <v>269349.59999999998</v>
      </c>
      <c r="V15" s="22">
        <v>3333841.46</v>
      </c>
      <c r="X15" s="20">
        <f t="shared" si="1"/>
        <v>0</v>
      </c>
      <c r="Y15" s="4" t="s">
        <v>76</v>
      </c>
      <c r="Z15" s="5">
        <v>3333841.46</v>
      </c>
      <c r="AB15" s="5">
        <v>106661.7</v>
      </c>
      <c r="AC15" s="5">
        <v>1191003.95</v>
      </c>
      <c r="AD15" s="5">
        <v>2249499.21</v>
      </c>
      <c r="AF15" s="20">
        <f t="shared" si="2"/>
        <v>0</v>
      </c>
      <c r="AG15" s="4" t="s">
        <v>78</v>
      </c>
      <c r="AH15" s="5">
        <v>2249499.21</v>
      </c>
      <c r="AJ15" s="5">
        <v>0</v>
      </c>
      <c r="AK15" s="5">
        <v>286388.12</v>
      </c>
      <c r="AL15" s="5">
        <v>1963111.09</v>
      </c>
      <c r="AN15" s="20">
        <f t="shared" si="3"/>
        <v>0</v>
      </c>
      <c r="AO15" s="4" t="s">
        <v>79</v>
      </c>
      <c r="AP15" s="5">
        <v>1963111.09</v>
      </c>
      <c r="AR15" s="5">
        <v>172109.82</v>
      </c>
      <c r="AS15" s="5">
        <v>242520.23</v>
      </c>
      <c r="AT15" s="5">
        <v>1892700.68</v>
      </c>
      <c r="AV15" s="20">
        <f t="shared" si="4"/>
        <v>0</v>
      </c>
      <c r="AW15" s="22" t="s">
        <v>191</v>
      </c>
      <c r="AX15" s="22">
        <v>2043040.23</v>
      </c>
      <c r="AZ15" s="22">
        <v>1191287.52</v>
      </c>
      <c r="BA15" s="22">
        <v>865475.59</v>
      </c>
      <c r="BB15" s="22">
        <v>2368852.16</v>
      </c>
      <c r="BD15" s="22" t="s">
        <v>76</v>
      </c>
      <c r="BE15" s="22">
        <v>2368852.16</v>
      </c>
      <c r="BG15" s="22">
        <v>1318818.7</v>
      </c>
      <c r="BH15" s="22">
        <v>936171.63</v>
      </c>
      <c r="BI15" s="22">
        <v>2751499.23</v>
      </c>
    </row>
    <row r="16" spans="1:62" ht="33.75" x14ac:dyDescent="0.2">
      <c r="A16" s="23" t="s">
        <v>80</v>
      </c>
      <c r="B16" s="25">
        <v>2114632.86</v>
      </c>
      <c r="D16" s="25">
        <v>0</v>
      </c>
      <c r="F16" s="25">
        <v>2114632.86</v>
      </c>
      <c r="H16" s="20">
        <f t="shared" si="0"/>
        <v>0</v>
      </c>
      <c r="I16" s="23" t="s">
        <v>81</v>
      </c>
      <c r="J16" s="23">
        <v>2114632.86</v>
      </c>
      <c r="K16" s="23"/>
      <c r="L16" s="23">
        <v>0</v>
      </c>
      <c r="M16" s="23"/>
      <c r="N16" s="23">
        <v>2114632.86</v>
      </c>
      <c r="O16" s="23"/>
      <c r="Q16" s="32" t="s">
        <v>82</v>
      </c>
      <c r="R16" s="22">
        <v>2114632.86</v>
      </c>
      <c r="T16" s="22">
        <v>0</v>
      </c>
      <c r="V16" s="22">
        <v>2114632.86</v>
      </c>
      <c r="X16" s="20">
        <f t="shared" si="1"/>
        <v>0</v>
      </c>
      <c r="Y16" s="4" t="s">
        <v>82</v>
      </c>
      <c r="Z16" s="5">
        <v>2114632.86</v>
      </c>
      <c r="AB16" s="5">
        <v>0</v>
      </c>
      <c r="AD16" s="5">
        <v>2114632.86</v>
      </c>
      <c r="AF16" s="20">
        <f t="shared" si="2"/>
        <v>0</v>
      </c>
      <c r="AG16" s="4" t="s">
        <v>83</v>
      </c>
      <c r="AH16" s="5">
        <v>2114632.86</v>
      </c>
      <c r="AJ16" s="5">
        <v>0</v>
      </c>
      <c r="AL16" s="5">
        <v>2114632.86</v>
      </c>
      <c r="AN16" s="20">
        <f t="shared" si="3"/>
        <v>0</v>
      </c>
      <c r="AO16" s="4" t="s">
        <v>81</v>
      </c>
      <c r="AP16" s="5">
        <v>2114632.86</v>
      </c>
      <c r="AR16" s="5">
        <v>0</v>
      </c>
      <c r="AT16" s="5">
        <v>2114632.86</v>
      </c>
      <c r="AV16" s="20">
        <f t="shared" si="4"/>
        <v>0</v>
      </c>
      <c r="AW16" s="22" t="s">
        <v>82</v>
      </c>
      <c r="AX16" s="22">
        <v>2114632.86</v>
      </c>
      <c r="AZ16" s="22">
        <v>0</v>
      </c>
      <c r="BB16" s="22">
        <v>2114632.86</v>
      </c>
      <c r="BD16" s="22" t="s">
        <v>81</v>
      </c>
      <c r="BE16" s="22">
        <v>2114632.86</v>
      </c>
      <c r="BG16" s="22">
        <v>0</v>
      </c>
      <c r="BI16" s="22">
        <v>2114632.86</v>
      </c>
    </row>
    <row r="17" spans="1:62" ht="22.5" x14ac:dyDescent="0.2">
      <c r="A17" s="23" t="s">
        <v>84</v>
      </c>
      <c r="B17" s="25">
        <v>222801.01</v>
      </c>
      <c r="D17" s="25">
        <v>67455.679999999993</v>
      </c>
      <c r="E17" s="29">
        <v>184540.69</v>
      </c>
      <c r="F17" s="25">
        <v>105716</v>
      </c>
      <c r="H17" s="20">
        <f t="shared" si="0"/>
        <v>0</v>
      </c>
      <c r="I17" s="23" t="s">
        <v>84</v>
      </c>
      <c r="J17" s="23">
        <v>222801.01</v>
      </c>
      <c r="K17" s="23"/>
      <c r="L17" s="23">
        <v>6840</v>
      </c>
      <c r="M17" s="23"/>
      <c r="N17" s="23">
        <v>229641.01</v>
      </c>
      <c r="O17" s="23"/>
      <c r="Q17" s="32" t="s">
        <v>85</v>
      </c>
      <c r="R17" s="22">
        <v>229641.01</v>
      </c>
      <c r="T17" s="22">
        <v>6925.68</v>
      </c>
      <c r="U17" s="22">
        <v>107615</v>
      </c>
      <c r="V17" s="22">
        <v>128951.69</v>
      </c>
      <c r="X17" s="20">
        <f t="shared" si="1"/>
        <v>0</v>
      </c>
      <c r="Y17" s="4" t="s">
        <v>85</v>
      </c>
      <c r="Z17" s="5">
        <v>128951.69</v>
      </c>
      <c r="AB17" s="5">
        <v>53690</v>
      </c>
      <c r="AC17" s="5">
        <v>76925.69</v>
      </c>
      <c r="AD17" s="5">
        <v>105716</v>
      </c>
      <c r="AF17" s="20">
        <f t="shared" si="2"/>
        <v>0</v>
      </c>
      <c r="AG17" s="4" t="s">
        <v>86</v>
      </c>
      <c r="AH17" s="5">
        <v>105716</v>
      </c>
      <c r="AJ17" s="5">
        <v>106200</v>
      </c>
      <c r="AK17" s="5">
        <v>53690</v>
      </c>
      <c r="AL17" s="5">
        <v>158226</v>
      </c>
      <c r="AN17" s="20">
        <f t="shared" si="3"/>
        <v>0</v>
      </c>
      <c r="AO17" s="4" t="s">
        <v>84</v>
      </c>
      <c r="AP17" s="5">
        <v>158226</v>
      </c>
      <c r="AR17" s="5">
        <v>0</v>
      </c>
      <c r="AS17" s="5">
        <v>158226</v>
      </c>
      <c r="AT17" s="5">
        <v>0</v>
      </c>
      <c r="AV17" s="20">
        <f t="shared" si="4"/>
        <v>0</v>
      </c>
      <c r="AW17" s="22" t="s">
        <v>85</v>
      </c>
      <c r="AX17" s="22">
        <v>610806.80000000005</v>
      </c>
      <c r="AZ17" s="22">
        <v>64200.639999999999</v>
      </c>
      <c r="BA17" s="22">
        <v>374689.48</v>
      </c>
      <c r="BB17" s="22">
        <v>300317.96000000002</v>
      </c>
      <c r="BD17" s="22" t="s">
        <v>84</v>
      </c>
      <c r="BE17" s="22">
        <v>300317.96000000002</v>
      </c>
      <c r="BG17" s="22">
        <v>153300.4</v>
      </c>
      <c r="BH17" s="22">
        <v>430153.36</v>
      </c>
      <c r="BI17" s="22">
        <v>23465</v>
      </c>
    </row>
    <row r="18" spans="1:62" ht="22.5" x14ac:dyDescent="0.2">
      <c r="A18" s="23" t="s">
        <v>87</v>
      </c>
      <c r="B18" s="25">
        <v>1979679.66</v>
      </c>
      <c r="D18" s="25">
        <v>4640416.0199999996</v>
      </c>
      <c r="E18" s="29">
        <v>4511091.78</v>
      </c>
      <c r="F18" s="25">
        <v>2109003.9</v>
      </c>
      <c r="H18" s="20">
        <f t="shared" si="0"/>
        <v>0</v>
      </c>
      <c r="I18" s="23" t="s">
        <v>87</v>
      </c>
      <c r="J18" s="23">
        <v>1979679.66</v>
      </c>
      <c r="K18" s="23"/>
      <c r="L18" s="23">
        <v>1402617.17</v>
      </c>
      <c r="M18" s="23">
        <v>1405751.48</v>
      </c>
      <c r="N18" s="23">
        <v>1976545.35</v>
      </c>
      <c r="O18" s="23"/>
      <c r="Q18" s="32" t="s">
        <v>87</v>
      </c>
      <c r="R18" s="22">
        <v>1976545.35</v>
      </c>
      <c r="T18" s="22">
        <v>1655410.93</v>
      </c>
      <c r="U18" s="22">
        <v>1549672.29</v>
      </c>
      <c r="V18" s="22">
        <v>2082283.99</v>
      </c>
      <c r="X18" s="20">
        <f t="shared" si="1"/>
        <v>0</v>
      </c>
      <c r="Y18" s="4" t="s">
        <v>87</v>
      </c>
      <c r="Z18" s="5">
        <v>2082283.99</v>
      </c>
      <c r="AB18" s="5">
        <v>1582387.92</v>
      </c>
      <c r="AC18" s="5">
        <v>1555668.01</v>
      </c>
      <c r="AD18" s="5">
        <v>2109003.9</v>
      </c>
      <c r="AF18" s="20">
        <f t="shared" si="2"/>
        <v>0</v>
      </c>
      <c r="AG18" s="4" t="s">
        <v>87</v>
      </c>
      <c r="AH18" s="5">
        <v>2109003.9</v>
      </c>
      <c r="AJ18" s="5">
        <v>1016200.38</v>
      </c>
      <c r="AK18" s="5">
        <v>1163968.24</v>
      </c>
      <c r="AL18" s="5">
        <v>1961236.04</v>
      </c>
      <c r="AN18" s="20">
        <f t="shared" si="3"/>
        <v>0</v>
      </c>
      <c r="AO18" s="4" t="s">
        <v>87</v>
      </c>
      <c r="AP18" s="5">
        <v>1961236.04</v>
      </c>
      <c r="AR18" s="5">
        <v>1464149.95</v>
      </c>
      <c r="AS18" s="5">
        <v>1329030.83</v>
      </c>
      <c r="AT18" s="5">
        <v>2096355.16</v>
      </c>
      <c r="AV18" s="20">
        <f t="shared" si="4"/>
        <v>0</v>
      </c>
      <c r="AW18" s="22" t="s">
        <v>87</v>
      </c>
      <c r="AX18" s="22">
        <v>1963965.73</v>
      </c>
      <c r="AZ18" s="22">
        <v>4302451.34</v>
      </c>
      <c r="BA18" s="22">
        <v>4198085.8099999996</v>
      </c>
      <c r="BB18" s="22">
        <v>2068331.26</v>
      </c>
      <c r="BD18" s="22" t="s">
        <v>87</v>
      </c>
      <c r="BE18" s="22">
        <v>2068331.26</v>
      </c>
      <c r="BG18" s="22">
        <v>3324051</v>
      </c>
      <c r="BH18" s="22">
        <v>3953947.11</v>
      </c>
      <c r="BI18" s="22">
        <v>1438435.15</v>
      </c>
    </row>
    <row r="19" spans="1:62" x14ac:dyDescent="0.2">
      <c r="A19" s="23"/>
      <c r="B19" s="25"/>
      <c r="D19" s="25"/>
      <c r="E19" s="29"/>
      <c r="F19" s="25"/>
      <c r="H19" s="20">
        <f t="shared" si="0"/>
        <v>0</v>
      </c>
      <c r="I19" s="23"/>
      <c r="J19" s="23"/>
      <c r="K19" s="23"/>
      <c r="L19" s="23"/>
      <c r="M19" s="23"/>
      <c r="N19" s="23"/>
      <c r="O19" s="23"/>
      <c r="Q19" s="32"/>
      <c r="X19" s="20">
        <f t="shared" si="1"/>
        <v>0</v>
      </c>
      <c r="Y19" s="4"/>
      <c r="Z19" s="5"/>
      <c r="AB19" s="5"/>
      <c r="AC19" s="5"/>
      <c r="AD19" s="5"/>
      <c r="AF19" s="20">
        <f t="shared" si="2"/>
        <v>0</v>
      </c>
      <c r="AG19" s="4"/>
      <c r="AH19" s="5"/>
      <c r="AJ19" s="5"/>
      <c r="AK19" s="5"/>
      <c r="AL19" s="5"/>
      <c r="AN19" s="20">
        <f t="shared" si="3"/>
        <v>0</v>
      </c>
      <c r="AO19" s="4"/>
      <c r="AP19" s="5"/>
      <c r="AR19" s="5"/>
      <c r="AS19" s="5"/>
      <c r="AT19" s="5"/>
      <c r="AV19" s="20">
        <f t="shared" si="4"/>
        <v>0</v>
      </c>
      <c r="AW19" s="22" t="s">
        <v>88</v>
      </c>
      <c r="AX19" s="22">
        <v>337320457.14999998</v>
      </c>
      <c r="AZ19" s="22">
        <v>226421292.88</v>
      </c>
      <c r="BB19" s="22">
        <v>563741750.02999997</v>
      </c>
      <c r="BD19" s="22" t="s">
        <v>88</v>
      </c>
      <c r="BE19" s="22">
        <v>563741750.02999997</v>
      </c>
      <c r="BG19" s="22">
        <v>42540075.840000004</v>
      </c>
      <c r="BI19" s="22">
        <v>606281825.87</v>
      </c>
    </row>
    <row r="20" spans="1:62" x14ac:dyDescent="0.2">
      <c r="A20" s="23"/>
      <c r="B20" s="25"/>
      <c r="D20" s="25"/>
      <c r="E20" s="29"/>
      <c r="F20" s="25"/>
      <c r="H20" s="20">
        <f t="shared" si="0"/>
        <v>0</v>
      </c>
      <c r="I20" s="23"/>
      <c r="J20" s="23"/>
      <c r="K20" s="23"/>
      <c r="L20" s="23"/>
      <c r="M20" s="23"/>
      <c r="N20" s="23"/>
      <c r="O20" s="23"/>
      <c r="Q20" s="32"/>
      <c r="X20" s="20">
        <f t="shared" si="1"/>
        <v>0</v>
      </c>
      <c r="Y20" s="4"/>
      <c r="Z20" s="5"/>
      <c r="AB20" s="5"/>
      <c r="AC20" s="5"/>
      <c r="AD20" s="5"/>
      <c r="AF20" s="20">
        <f t="shared" si="2"/>
        <v>0</v>
      </c>
      <c r="AG20" s="4"/>
      <c r="AH20" s="5"/>
      <c r="AJ20" s="5"/>
      <c r="AK20" s="5"/>
      <c r="AL20" s="5"/>
      <c r="AN20" s="20">
        <f t="shared" si="3"/>
        <v>0</v>
      </c>
      <c r="AO20" s="4"/>
      <c r="AP20" s="5"/>
      <c r="AR20" s="5"/>
      <c r="AS20" s="5"/>
      <c r="AT20" s="5"/>
      <c r="AV20" s="20">
        <f t="shared" si="4"/>
        <v>0</v>
      </c>
      <c r="AW20" s="22" t="s">
        <v>89</v>
      </c>
      <c r="AX20" s="22">
        <v>262367497.80000001</v>
      </c>
      <c r="AZ20" s="22">
        <v>0</v>
      </c>
      <c r="BB20" s="22">
        <v>262367497.80000001</v>
      </c>
      <c r="BD20" s="22" t="s">
        <v>89</v>
      </c>
      <c r="BE20" s="22">
        <v>262367497.80000001</v>
      </c>
      <c r="BG20" s="22">
        <v>0</v>
      </c>
      <c r="BI20" s="22">
        <v>262367497.80000001</v>
      </c>
    </row>
    <row r="21" spans="1:62" x14ac:dyDescent="0.2">
      <c r="A21" s="23"/>
      <c r="B21" s="25"/>
      <c r="D21" s="25"/>
      <c r="E21" s="29"/>
      <c r="F21" s="25"/>
      <c r="H21" s="20">
        <f t="shared" si="0"/>
        <v>0</v>
      </c>
      <c r="I21" s="23"/>
      <c r="J21" s="23"/>
      <c r="K21" s="23"/>
      <c r="L21" s="23"/>
      <c r="M21" s="23"/>
      <c r="N21" s="23"/>
      <c r="O21" s="23"/>
      <c r="Q21" s="32"/>
      <c r="X21" s="20">
        <f t="shared" si="1"/>
        <v>0</v>
      </c>
      <c r="Y21" s="4"/>
      <c r="Z21" s="5"/>
      <c r="AB21" s="5"/>
      <c r="AC21" s="5"/>
      <c r="AD21" s="5"/>
      <c r="AF21" s="20">
        <f t="shared" si="2"/>
        <v>0</v>
      </c>
      <c r="AG21" s="4"/>
      <c r="AH21" s="5"/>
      <c r="AJ21" s="5"/>
      <c r="AK21" s="5"/>
      <c r="AL21" s="5"/>
      <c r="AN21" s="20">
        <f t="shared" si="3"/>
        <v>0</v>
      </c>
      <c r="AO21" s="4"/>
      <c r="AP21" s="5"/>
      <c r="AR21" s="5"/>
      <c r="AS21" s="5"/>
      <c r="AT21" s="5"/>
      <c r="AV21" s="20">
        <f t="shared" si="4"/>
        <v>0</v>
      </c>
      <c r="AW21" s="22" t="s">
        <v>90</v>
      </c>
      <c r="AX21" s="22">
        <v>88018671.700000003</v>
      </c>
      <c r="AZ21" s="22">
        <v>61994588.829999998</v>
      </c>
      <c r="BB21" s="22">
        <v>150013260.53</v>
      </c>
      <c r="BD21" s="22" t="s">
        <v>90</v>
      </c>
      <c r="BE21" s="22">
        <v>150013260.53</v>
      </c>
      <c r="BG21" s="22">
        <v>116962032.84</v>
      </c>
      <c r="BH21" s="22">
        <v>266975293.37</v>
      </c>
      <c r="BI21" s="22">
        <v>0</v>
      </c>
    </row>
    <row r="22" spans="1:62" x14ac:dyDescent="0.2">
      <c r="A22" s="23"/>
      <c r="B22" s="25"/>
      <c r="D22" s="25"/>
      <c r="E22" s="29"/>
      <c r="F22" s="25"/>
      <c r="H22" s="20">
        <f t="shared" si="0"/>
        <v>0</v>
      </c>
      <c r="I22" s="23"/>
      <c r="J22" s="23"/>
      <c r="K22" s="23"/>
      <c r="L22" s="23"/>
      <c r="M22" s="23"/>
      <c r="N22" s="23"/>
      <c r="O22" s="23"/>
      <c r="Q22" s="32"/>
      <c r="X22" s="20">
        <f t="shared" si="1"/>
        <v>0</v>
      </c>
      <c r="Y22" s="4"/>
      <c r="Z22" s="5"/>
      <c r="AB22" s="5"/>
      <c r="AC22" s="5"/>
      <c r="AD22" s="5"/>
      <c r="AF22" s="20">
        <f t="shared" si="2"/>
        <v>0</v>
      </c>
      <c r="AG22" s="4"/>
      <c r="AH22" s="5"/>
      <c r="AJ22" s="5"/>
      <c r="AK22" s="5"/>
      <c r="AL22" s="5"/>
      <c r="AN22" s="20">
        <f t="shared" si="3"/>
        <v>0</v>
      </c>
      <c r="AO22" s="4"/>
      <c r="AP22" s="5"/>
      <c r="AR22" s="5"/>
      <c r="AS22" s="5"/>
      <c r="AT22" s="5"/>
      <c r="AV22" s="20">
        <f t="shared" si="4"/>
        <v>0</v>
      </c>
      <c r="AW22" s="22" t="s">
        <v>93</v>
      </c>
      <c r="AX22" s="22">
        <v>24248675.579999998</v>
      </c>
      <c r="AZ22" s="22">
        <v>232613.42</v>
      </c>
      <c r="BB22" s="22">
        <v>24481289</v>
      </c>
      <c r="BD22" s="22" t="s">
        <v>92</v>
      </c>
      <c r="BE22" s="22">
        <v>24481289</v>
      </c>
      <c r="BG22" s="22">
        <v>1084384.8899999999</v>
      </c>
      <c r="BI22" s="22">
        <v>25565673.890000001</v>
      </c>
    </row>
    <row r="23" spans="1:62" x14ac:dyDescent="0.2">
      <c r="A23" s="23" t="s">
        <v>88</v>
      </c>
      <c r="B23" s="25">
        <v>337320457.14999998</v>
      </c>
      <c r="D23" s="25">
        <v>0</v>
      </c>
      <c r="F23" s="25">
        <v>337320457.14999998</v>
      </c>
      <c r="H23" s="20">
        <f t="shared" si="0"/>
        <v>0</v>
      </c>
      <c r="I23" s="24" t="s">
        <v>88</v>
      </c>
      <c r="J23" s="24">
        <v>337320457.14999998</v>
      </c>
      <c r="K23" s="24"/>
      <c r="L23" s="24">
        <v>0</v>
      </c>
      <c r="M23" s="24"/>
      <c r="N23" s="24">
        <v>337320457.14999998</v>
      </c>
      <c r="O23" s="24"/>
      <c r="Q23" s="32" t="s">
        <v>88</v>
      </c>
      <c r="R23" s="22">
        <v>337320457.14999998</v>
      </c>
      <c r="T23" s="22">
        <v>0</v>
      </c>
      <c r="V23" s="22">
        <v>337320457.14999998</v>
      </c>
      <c r="X23" s="20">
        <f t="shared" si="1"/>
        <v>0</v>
      </c>
      <c r="Y23" s="6" t="s">
        <v>88</v>
      </c>
      <c r="Z23" s="5">
        <v>337320457.14999998</v>
      </c>
      <c r="AB23" s="5">
        <v>0</v>
      </c>
      <c r="AD23" s="5">
        <v>337320457.14999998</v>
      </c>
      <c r="AF23" s="20">
        <f t="shared" si="2"/>
        <v>0</v>
      </c>
      <c r="AG23" s="6" t="s">
        <v>88</v>
      </c>
      <c r="AH23" s="5">
        <v>337320457.14999998</v>
      </c>
      <c r="AJ23" s="5">
        <v>0</v>
      </c>
      <c r="AL23" s="5">
        <v>337320457.14999998</v>
      </c>
      <c r="AN23" s="20">
        <f t="shared" si="3"/>
        <v>0</v>
      </c>
      <c r="AO23" s="6" t="s">
        <v>88</v>
      </c>
      <c r="AP23" s="5">
        <v>337320457.14999998</v>
      </c>
      <c r="AR23" s="5">
        <v>0</v>
      </c>
      <c r="AT23" s="5">
        <v>337320457.14999998</v>
      </c>
      <c r="AV23" s="20">
        <f t="shared" si="4"/>
        <v>0</v>
      </c>
      <c r="AW23" s="22" t="s">
        <v>94</v>
      </c>
      <c r="AX23" s="22">
        <v>2502773.6</v>
      </c>
      <c r="AZ23" s="22">
        <v>3333</v>
      </c>
      <c r="BB23" s="22">
        <v>2506106.6</v>
      </c>
      <c r="BD23" s="22" t="s">
        <v>94</v>
      </c>
      <c r="BE23" s="22">
        <v>2506106.6</v>
      </c>
      <c r="BG23" s="22">
        <v>0</v>
      </c>
      <c r="BI23" s="22">
        <v>2506106.6</v>
      </c>
    </row>
    <row r="24" spans="1:62" x14ac:dyDescent="0.2">
      <c r="A24" s="23" t="s">
        <v>89</v>
      </c>
      <c r="B24" s="25">
        <v>262367497.80000001</v>
      </c>
      <c r="D24" s="25">
        <v>0</v>
      </c>
      <c r="F24" s="25">
        <v>262367497.80000001</v>
      </c>
      <c r="H24" s="20">
        <f t="shared" si="0"/>
        <v>0</v>
      </c>
      <c r="I24" s="24" t="s">
        <v>89</v>
      </c>
      <c r="J24" s="24">
        <v>262367497.80000001</v>
      </c>
      <c r="K24" s="24"/>
      <c r="L24" s="24">
        <v>0</v>
      </c>
      <c r="M24" s="24"/>
      <c r="N24" s="24">
        <v>262367497.80000001</v>
      </c>
      <c r="O24" s="24"/>
      <c r="Q24" s="32" t="s">
        <v>89</v>
      </c>
      <c r="R24" s="22">
        <v>262367497.80000001</v>
      </c>
      <c r="T24" s="22">
        <v>0</v>
      </c>
      <c r="V24" s="22">
        <v>262367497.80000001</v>
      </c>
      <c r="X24" s="20">
        <f t="shared" si="1"/>
        <v>0</v>
      </c>
      <c r="Y24" s="4" t="s">
        <v>89</v>
      </c>
      <c r="Z24" s="5">
        <v>262367497.80000001</v>
      </c>
      <c r="AB24" s="5">
        <v>0</v>
      </c>
      <c r="AD24" s="5">
        <v>262367497.80000001</v>
      </c>
      <c r="AF24" s="20">
        <f t="shared" si="2"/>
        <v>0</v>
      </c>
      <c r="AG24" s="4" t="s">
        <v>89</v>
      </c>
      <c r="AH24" s="5">
        <v>262367497.80000001</v>
      </c>
      <c r="AJ24" s="5">
        <v>0</v>
      </c>
      <c r="AL24" s="5">
        <v>262367497.80000001</v>
      </c>
      <c r="AN24" s="20">
        <f t="shared" si="3"/>
        <v>0</v>
      </c>
      <c r="AO24" s="6" t="s">
        <v>89</v>
      </c>
      <c r="AP24" s="5">
        <v>262367497.80000001</v>
      </c>
      <c r="AR24" s="5">
        <v>0</v>
      </c>
      <c r="AT24" s="5">
        <v>262367497.80000001</v>
      </c>
      <c r="AV24" s="20">
        <f t="shared" si="4"/>
        <v>0</v>
      </c>
      <c r="AW24" s="22" t="s">
        <v>96</v>
      </c>
      <c r="AX24" s="22">
        <v>1504964.34</v>
      </c>
      <c r="AZ24" s="22">
        <v>0</v>
      </c>
      <c r="BB24" s="22">
        <v>1504964.34</v>
      </c>
      <c r="BD24" s="22" t="s">
        <v>96</v>
      </c>
      <c r="BE24" s="22">
        <v>1504964.34</v>
      </c>
      <c r="BG24" s="22">
        <v>0</v>
      </c>
      <c r="BI24" s="22">
        <v>1504964.34</v>
      </c>
    </row>
    <row r="25" spans="1:62" ht="22.5" x14ac:dyDescent="0.2">
      <c r="A25" s="23" t="s">
        <v>90</v>
      </c>
      <c r="B25" s="25">
        <v>0</v>
      </c>
      <c r="D25" s="25">
        <v>36304419.100000001</v>
      </c>
      <c r="F25" s="25">
        <v>36304419.100000001</v>
      </c>
      <c r="H25" s="20">
        <f t="shared" si="0"/>
        <v>0</v>
      </c>
      <c r="I25" s="23" t="s">
        <v>90</v>
      </c>
      <c r="J25" s="23">
        <v>0</v>
      </c>
      <c r="K25" s="23"/>
      <c r="L25" s="23">
        <v>7711336.5499999998</v>
      </c>
      <c r="M25" s="23"/>
      <c r="N25" s="23">
        <v>7711336.5499999998</v>
      </c>
      <c r="O25" s="23"/>
      <c r="Q25" s="32" t="s">
        <v>91</v>
      </c>
      <c r="R25" s="22">
        <v>7711336.5499999998</v>
      </c>
      <c r="T25" s="22">
        <v>14173354.65</v>
      </c>
      <c r="V25" s="22">
        <v>21884691.199999999</v>
      </c>
      <c r="X25" s="20">
        <f t="shared" si="1"/>
        <v>0</v>
      </c>
      <c r="Y25" s="4" t="s">
        <v>91</v>
      </c>
      <c r="Z25" s="5">
        <v>21884691.199999999</v>
      </c>
      <c r="AB25" s="5">
        <v>14419727.9</v>
      </c>
      <c r="AC25" s="5"/>
      <c r="AD25" s="5">
        <v>36304419.100000001</v>
      </c>
      <c r="AF25" s="20">
        <f t="shared" si="2"/>
        <v>0</v>
      </c>
      <c r="AG25" s="4" t="s">
        <v>90</v>
      </c>
      <c r="AH25" s="5">
        <v>36304419.100000001</v>
      </c>
      <c r="AJ25" s="5">
        <v>19554151.98</v>
      </c>
      <c r="AK25" s="5">
        <v>548784.4</v>
      </c>
      <c r="AL25" s="5">
        <v>55309786.68</v>
      </c>
      <c r="AN25" s="20">
        <f t="shared" si="3"/>
        <v>0</v>
      </c>
      <c r="AO25" s="4" t="s">
        <v>90</v>
      </c>
      <c r="AP25" s="5">
        <v>55309786.68</v>
      </c>
      <c r="AR25" s="5">
        <v>20894771.280000001</v>
      </c>
      <c r="AT25" s="5">
        <v>76204557.959999993</v>
      </c>
      <c r="AV25" s="20">
        <f t="shared" si="4"/>
        <v>0</v>
      </c>
      <c r="AW25" s="22" t="s">
        <v>192</v>
      </c>
      <c r="AX25" s="22">
        <v>96393648.709999993</v>
      </c>
      <c r="AZ25" s="22">
        <v>0</v>
      </c>
      <c r="BB25" s="22">
        <v>96393648.709999993</v>
      </c>
      <c r="BD25" s="22" t="s">
        <v>97</v>
      </c>
      <c r="BE25" s="22">
        <v>96393648.709999993</v>
      </c>
      <c r="BG25" s="22">
        <v>3216600</v>
      </c>
      <c r="BI25" s="22">
        <v>99610248.709999993</v>
      </c>
    </row>
    <row r="26" spans="1:62" x14ac:dyDescent="0.2">
      <c r="A26" s="23" t="s">
        <v>92</v>
      </c>
      <c r="B26" s="25">
        <v>24038553.469999999</v>
      </c>
      <c r="D26" s="25">
        <v>238083.99</v>
      </c>
      <c r="E26" s="29">
        <v>421300.79</v>
      </c>
      <c r="F26" s="25">
        <v>23855336.670000002</v>
      </c>
      <c r="H26" s="20">
        <f t="shared" si="0"/>
        <v>0</v>
      </c>
      <c r="I26" s="23" t="s">
        <v>92</v>
      </c>
      <c r="J26" s="23">
        <v>24038553.469999999</v>
      </c>
      <c r="K26" s="23"/>
      <c r="L26" s="23">
        <v>18036</v>
      </c>
      <c r="M26" s="23"/>
      <c r="N26" s="23">
        <v>24056589.469999999</v>
      </c>
      <c r="O26" s="23"/>
      <c r="Q26" s="32" t="s">
        <v>93</v>
      </c>
      <c r="R26" s="22">
        <v>24056589.469999999</v>
      </c>
      <c r="T26" s="22">
        <v>26233.32</v>
      </c>
      <c r="V26" s="22">
        <v>24082822.789999999</v>
      </c>
      <c r="X26" s="20">
        <f t="shared" si="1"/>
        <v>0</v>
      </c>
      <c r="Y26" s="4" t="s">
        <v>93</v>
      </c>
      <c r="Z26" s="5">
        <v>24082822.789999999</v>
      </c>
      <c r="AB26" s="5">
        <v>193814.67</v>
      </c>
      <c r="AC26" s="22">
        <v>421300.79</v>
      </c>
      <c r="AD26" s="5">
        <v>23855336.670000002</v>
      </c>
      <c r="AF26" s="20">
        <f t="shared" si="2"/>
        <v>0</v>
      </c>
      <c r="AG26" s="4" t="s">
        <v>92</v>
      </c>
      <c r="AH26" s="5">
        <v>23855336.670000002</v>
      </c>
      <c r="AJ26" s="5">
        <v>91078.65</v>
      </c>
      <c r="AL26" s="5">
        <v>23946415.32</v>
      </c>
      <c r="AN26" s="20">
        <f t="shared" si="3"/>
        <v>0</v>
      </c>
      <c r="AO26" s="4" t="s">
        <v>92</v>
      </c>
      <c r="AP26" s="5">
        <v>23946415.32</v>
      </c>
      <c r="AR26" s="5">
        <v>220914.17</v>
      </c>
      <c r="AT26" s="5">
        <v>24167329.489999998</v>
      </c>
      <c r="AV26" s="20">
        <f t="shared" si="4"/>
        <v>0</v>
      </c>
      <c r="AW26" s="22" t="s">
        <v>99</v>
      </c>
      <c r="AX26" s="22">
        <v>33970317.229999997</v>
      </c>
      <c r="AZ26" s="22">
        <v>0</v>
      </c>
      <c r="BB26" s="22">
        <v>33970317.229999997</v>
      </c>
      <c r="BD26" s="22" t="s">
        <v>100</v>
      </c>
      <c r="BE26" s="22">
        <v>33970317.229999997</v>
      </c>
      <c r="BG26" s="22">
        <v>0</v>
      </c>
      <c r="BI26" s="22">
        <v>33970317.229999997</v>
      </c>
    </row>
    <row r="27" spans="1:62" ht="22.5" x14ac:dyDescent="0.2">
      <c r="A27" s="23" t="s">
        <v>94</v>
      </c>
      <c r="B27" s="25">
        <v>2502773.6</v>
      </c>
      <c r="D27" s="25">
        <v>0</v>
      </c>
      <c r="F27" s="25">
        <v>2502773.6</v>
      </c>
      <c r="H27" s="20">
        <f t="shared" si="0"/>
        <v>0</v>
      </c>
      <c r="I27" s="23" t="s">
        <v>95</v>
      </c>
      <c r="J27" s="23">
        <v>2502773.6</v>
      </c>
      <c r="K27" s="23"/>
      <c r="L27" s="23">
        <v>0</v>
      </c>
      <c r="M27" s="23"/>
      <c r="N27" s="23">
        <v>2502773.6</v>
      </c>
      <c r="O27" s="23"/>
      <c r="Q27" s="32" t="s">
        <v>94</v>
      </c>
      <c r="R27" s="22">
        <v>2502773.6</v>
      </c>
      <c r="T27" s="22">
        <v>0</v>
      </c>
      <c r="V27" s="22">
        <v>2502773.6</v>
      </c>
      <c r="X27" s="20">
        <f t="shared" si="1"/>
        <v>0</v>
      </c>
      <c r="Y27" s="4" t="s">
        <v>94</v>
      </c>
      <c r="Z27" s="5">
        <v>2502773.6</v>
      </c>
      <c r="AB27" s="5">
        <v>0</v>
      </c>
      <c r="AD27" s="5">
        <v>2502773.6</v>
      </c>
      <c r="AF27" s="20">
        <f t="shared" si="2"/>
        <v>0</v>
      </c>
      <c r="AG27" s="4" t="s">
        <v>95</v>
      </c>
      <c r="AH27" s="5">
        <v>2502773.6</v>
      </c>
      <c r="AJ27" s="5">
        <v>0</v>
      </c>
      <c r="AL27" s="5">
        <v>2502773.6</v>
      </c>
      <c r="AN27" s="20">
        <f t="shared" si="3"/>
        <v>0</v>
      </c>
      <c r="AO27" s="4" t="s">
        <v>95</v>
      </c>
      <c r="AP27" s="5">
        <v>2502773.6</v>
      </c>
      <c r="AR27" s="5">
        <v>0</v>
      </c>
      <c r="AT27" s="5">
        <v>2502773.6</v>
      </c>
      <c r="AV27" s="20">
        <f t="shared" si="4"/>
        <v>0</v>
      </c>
      <c r="AW27" s="22" t="s">
        <v>101</v>
      </c>
      <c r="AX27" s="22">
        <v>67741554.890000001</v>
      </c>
      <c r="AZ27" s="22">
        <v>532056.53</v>
      </c>
      <c r="BB27" s="22">
        <v>68273611.420000002</v>
      </c>
      <c r="BD27" s="22" t="s">
        <v>101</v>
      </c>
      <c r="BE27" s="22">
        <v>68273611.420000002</v>
      </c>
      <c r="BG27" s="22">
        <v>95583.4</v>
      </c>
      <c r="BH27" s="22">
        <v>49840</v>
      </c>
      <c r="BI27" s="22">
        <v>68319354.819999993</v>
      </c>
    </row>
    <row r="28" spans="1:62" x14ac:dyDescent="0.2">
      <c r="A28" s="23" t="s">
        <v>96</v>
      </c>
      <c r="B28" s="25">
        <v>1504964.34</v>
      </c>
      <c r="D28" s="25">
        <v>0</v>
      </c>
      <c r="F28" s="25">
        <v>1504964.34</v>
      </c>
      <c r="H28" s="20">
        <f t="shared" si="0"/>
        <v>0</v>
      </c>
      <c r="I28" s="23" t="s">
        <v>96</v>
      </c>
      <c r="J28" s="23">
        <v>1504964.34</v>
      </c>
      <c r="K28" s="23"/>
      <c r="L28" s="23">
        <v>0</v>
      </c>
      <c r="M28" s="23"/>
      <c r="N28" s="32">
        <v>1504964.34</v>
      </c>
      <c r="O28" s="23"/>
      <c r="Q28" s="32" t="s">
        <v>96</v>
      </c>
      <c r="R28" s="22">
        <v>1504964.34</v>
      </c>
      <c r="T28" s="22">
        <v>0</v>
      </c>
      <c r="V28" s="22">
        <v>1504964.34</v>
      </c>
      <c r="X28" s="20">
        <f t="shared" si="1"/>
        <v>0</v>
      </c>
      <c r="Y28" s="4" t="s">
        <v>96</v>
      </c>
      <c r="Z28" s="5">
        <v>1504964.34</v>
      </c>
      <c r="AB28" s="5">
        <v>0</v>
      </c>
      <c r="AD28" s="5">
        <v>1504964.34</v>
      </c>
      <c r="AF28" s="20">
        <f t="shared" si="2"/>
        <v>0</v>
      </c>
      <c r="AG28" s="4" t="s">
        <v>96</v>
      </c>
      <c r="AH28" s="5">
        <v>1504964.34</v>
      </c>
      <c r="AJ28" s="5">
        <v>0</v>
      </c>
      <c r="AL28" s="5">
        <v>1504964.34</v>
      </c>
      <c r="AN28" s="20">
        <f t="shared" si="3"/>
        <v>0</v>
      </c>
      <c r="AO28" s="4" t="s">
        <v>96</v>
      </c>
      <c r="AP28" s="5">
        <v>1504964.34</v>
      </c>
      <c r="AR28" s="5">
        <v>0</v>
      </c>
      <c r="AT28" s="5">
        <v>1504964.34</v>
      </c>
      <c r="AV28" s="20">
        <f t="shared" si="4"/>
        <v>0</v>
      </c>
      <c r="AW28" s="22" t="s">
        <v>103</v>
      </c>
      <c r="AX28" s="22">
        <v>11855443.619999999</v>
      </c>
      <c r="AZ28" s="22">
        <v>0</v>
      </c>
      <c r="BB28" s="22">
        <v>11855443.619999999</v>
      </c>
      <c r="BD28" s="22" t="s">
        <v>103</v>
      </c>
      <c r="BE28" s="22">
        <v>11855443.619999999</v>
      </c>
      <c r="BG28" s="22">
        <v>1713500</v>
      </c>
      <c r="BI28" s="22">
        <v>13568943.619999999</v>
      </c>
    </row>
    <row r="29" spans="1:62" x14ac:dyDescent="0.2">
      <c r="A29" s="23" t="s">
        <v>97</v>
      </c>
      <c r="B29" s="25">
        <v>96393648.709999993</v>
      </c>
      <c r="D29" s="25">
        <v>1623700</v>
      </c>
      <c r="E29" s="29">
        <v>1623700</v>
      </c>
      <c r="F29" s="25">
        <v>96393648.709999993</v>
      </c>
      <c r="H29" s="20">
        <f t="shared" si="0"/>
        <v>0</v>
      </c>
      <c r="I29" s="24" t="s">
        <v>97</v>
      </c>
      <c r="J29" s="24">
        <v>96393648.709999993</v>
      </c>
      <c r="K29" s="24"/>
      <c r="L29" s="24">
        <v>0</v>
      </c>
      <c r="M29" s="24"/>
      <c r="N29" s="24">
        <v>96393648.709999993</v>
      </c>
      <c r="O29" s="24"/>
      <c r="Q29" s="32" t="s">
        <v>98</v>
      </c>
      <c r="R29" s="22">
        <v>96393648.709999993</v>
      </c>
      <c r="T29" s="22">
        <v>1623700</v>
      </c>
      <c r="U29" s="22">
        <v>1623700</v>
      </c>
      <c r="V29" s="22">
        <v>96393648.709999993</v>
      </c>
      <c r="X29" s="20">
        <f t="shared" si="1"/>
        <v>0</v>
      </c>
      <c r="Y29" s="4" t="s">
        <v>98</v>
      </c>
      <c r="Z29" s="5">
        <v>96393648.709999993</v>
      </c>
      <c r="AB29" s="5">
        <v>0</v>
      </c>
      <c r="AD29" s="5">
        <v>96393648.709999993</v>
      </c>
      <c r="AF29" s="20">
        <f t="shared" si="2"/>
        <v>0</v>
      </c>
      <c r="AG29" s="4" t="s">
        <v>97</v>
      </c>
      <c r="AH29" s="5">
        <v>96393648.709999993</v>
      </c>
      <c r="AJ29" s="5">
        <v>0</v>
      </c>
      <c r="AL29" s="5">
        <v>96393648.709999993</v>
      </c>
      <c r="AN29" s="20">
        <f t="shared" si="3"/>
        <v>0</v>
      </c>
      <c r="AO29" s="6" t="s">
        <v>97</v>
      </c>
      <c r="AP29" s="5">
        <v>96393648.709999993</v>
      </c>
      <c r="AR29" s="5">
        <v>0</v>
      </c>
      <c r="AT29" s="5">
        <v>96393648.709999993</v>
      </c>
      <c r="AV29" s="20">
        <f t="shared" si="4"/>
        <v>0</v>
      </c>
      <c r="AW29" s="22" t="s">
        <v>104</v>
      </c>
      <c r="AX29" s="22">
        <v>2820986.32</v>
      </c>
      <c r="AZ29" s="22">
        <v>174000</v>
      </c>
      <c r="BB29" s="22">
        <v>2994986.32</v>
      </c>
      <c r="BD29" s="22" t="s">
        <v>104</v>
      </c>
      <c r="BE29" s="22">
        <v>2994986.32</v>
      </c>
      <c r="BG29" s="22">
        <v>0</v>
      </c>
      <c r="BI29" s="22">
        <v>2994986.32</v>
      </c>
    </row>
    <row r="30" spans="1:62" x14ac:dyDescent="0.2">
      <c r="A30" s="23" t="s">
        <v>99</v>
      </c>
      <c r="B30" s="25">
        <v>33970317.229999997</v>
      </c>
      <c r="D30" s="25">
        <v>0</v>
      </c>
      <c r="F30" s="25">
        <v>33970317.229999997</v>
      </c>
      <c r="H30" s="20">
        <f t="shared" si="0"/>
        <v>0</v>
      </c>
      <c r="I30" s="24" t="s">
        <v>100</v>
      </c>
      <c r="J30" s="24">
        <v>33970317.229999997</v>
      </c>
      <c r="K30" s="24"/>
      <c r="L30" s="24">
        <v>0</v>
      </c>
      <c r="M30" s="24"/>
      <c r="N30" s="24">
        <v>33970317.229999997</v>
      </c>
      <c r="O30" s="24"/>
      <c r="Q30" s="32" t="s">
        <v>100</v>
      </c>
      <c r="R30" s="22">
        <v>33970317.229999997</v>
      </c>
      <c r="T30" s="22">
        <v>0</v>
      </c>
      <c r="V30" s="22">
        <v>33970317.229999997</v>
      </c>
      <c r="X30" s="20">
        <f t="shared" si="1"/>
        <v>0</v>
      </c>
      <c r="Y30" s="4" t="s">
        <v>100</v>
      </c>
      <c r="Z30" s="5">
        <v>33970317.229999997</v>
      </c>
      <c r="AB30" s="5">
        <v>0</v>
      </c>
      <c r="AD30" s="5">
        <v>33970317.229999997</v>
      </c>
      <c r="AF30" s="20">
        <f t="shared" si="2"/>
        <v>0</v>
      </c>
      <c r="AG30" s="4" t="s">
        <v>100</v>
      </c>
      <c r="AH30" s="5">
        <v>33970317.229999997</v>
      </c>
      <c r="AJ30" s="5">
        <v>0</v>
      </c>
      <c r="AL30" s="5">
        <v>33970317.229999997</v>
      </c>
      <c r="AN30" s="20">
        <f t="shared" si="3"/>
        <v>0</v>
      </c>
      <c r="AO30" s="6" t="s">
        <v>100</v>
      </c>
      <c r="AP30" s="5">
        <v>33970317.229999997</v>
      </c>
      <c r="AR30" s="5">
        <v>0</v>
      </c>
      <c r="AT30" s="5">
        <v>33970317.229999997</v>
      </c>
      <c r="AV30" s="20">
        <f t="shared" si="4"/>
        <v>0</v>
      </c>
      <c r="AW30" s="22" t="s">
        <v>105</v>
      </c>
      <c r="AY30" s="22">
        <v>29769128.800000001</v>
      </c>
      <c r="AZ30" s="22">
        <v>72108070.810000002</v>
      </c>
      <c r="BA30" s="22">
        <v>79711913.230000004</v>
      </c>
      <c r="BC30" s="22">
        <v>37372971.219999999</v>
      </c>
      <c r="BD30" s="22" t="s">
        <v>198</v>
      </c>
      <c r="BF30" s="22">
        <v>37372971.219999999</v>
      </c>
      <c r="BG30" s="22">
        <v>143477243.75</v>
      </c>
      <c r="BH30" s="22">
        <v>114515042.65000001</v>
      </c>
      <c r="BJ30" s="22">
        <v>8410770.1199999992</v>
      </c>
    </row>
    <row r="31" spans="1:62" ht="22.5" x14ac:dyDescent="0.2">
      <c r="A31" s="23" t="s">
        <v>101</v>
      </c>
      <c r="B31" s="25">
        <v>67467251.019999996</v>
      </c>
      <c r="D31" s="25">
        <v>5253632</v>
      </c>
      <c r="E31" s="29">
        <v>5244288.13</v>
      </c>
      <c r="F31" s="25">
        <v>67476594.890000001</v>
      </c>
      <c r="H31" s="20">
        <f t="shared" si="0"/>
        <v>0</v>
      </c>
      <c r="I31" s="23" t="s">
        <v>101</v>
      </c>
      <c r="J31" s="23">
        <v>67467251.019999996</v>
      </c>
      <c r="K31" s="23"/>
      <c r="L31" s="23">
        <v>34800</v>
      </c>
      <c r="M31" s="23"/>
      <c r="N31" s="23">
        <v>67502051.019999996</v>
      </c>
      <c r="O31" s="23"/>
      <c r="Q31" s="32" t="s">
        <v>102</v>
      </c>
      <c r="R31" s="22">
        <v>67502051.019999996</v>
      </c>
      <c r="T31" s="22">
        <v>5200112</v>
      </c>
      <c r="U31" s="22">
        <v>5170932</v>
      </c>
      <c r="V31" s="22">
        <v>67531231.019999996</v>
      </c>
      <c r="X31" s="20">
        <f t="shared" si="1"/>
        <v>0</v>
      </c>
      <c r="Y31" s="4" t="s">
        <v>102</v>
      </c>
      <c r="Z31" s="5">
        <v>67531231.019999996</v>
      </c>
      <c r="AB31" s="5">
        <v>18720</v>
      </c>
      <c r="AC31" s="22">
        <v>73356.13</v>
      </c>
      <c r="AD31" s="5">
        <v>67476594.890000001</v>
      </c>
      <c r="AF31" s="20">
        <f t="shared" si="2"/>
        <v>0</v>
      </c>
      <c r="AG31" s="4" t="s">
        <v>101</v>
      </c>
      <c r="AH31" s="5">
        <v>67476594.890000001</v>
      </c>
      <c r="AJ31" s="5">
        <v>186460</v>
      </c>
      <c r="AL31" s="5">
        <v>67663054.890000001</v>
      </c>
      <c r="AN31" s="20">
        <f t="shared" si="3"/>
        <v>0</v>
      </c>
      <c r="AO31" s="4" t="s">
        <v>101</v>
      </c>
      <c r="AP31" s="5">
        <v>67663054.890000001</v>
      </c>
      <c r="AR31" s="5">
        <v>18950</v>
      </c>
      <c r="AT31" s="5">
        <v>67682004.890000001</v>
      </c>
      <c r="AV31" s="20">
        <f t="shared" si="4"/>
        <v>0</v>
      </c>
      <c r="AW31" s="22" t="s">
        <v>106</v>
      </c>
      <c r="AY31" s="22">
        <v>26728717.5</v>
      </c>
      <c r="AZ31" s="22">
        <v>104382206.72</v>
      </c>
      <c r="BA31" s="22">
        <v>97085544.180000007</v>
      </c>
      <c r="BC31" s="22">
        <v>19432054.960000001</v>
      </c>
      <c r="BD31" s="22" t="s">
        <v>107</v>
      </c>
      <c r="BF31" s="22">
        <v>19432054.960000001</v>
      </c>
      <c r="BG31" s="22">
        <v>132571764.66</v>
      </c>
      <c r="BH31" s="22">
        <v>125285293.95999999</v>
      </c>
      <c r="BJ31" s="22">
        <v>12145584.26</v>
      </c>
    </row>
    <row r="32" spans="1:62" x14ac:dyDescent="0.2">
      <c r="A32" s="23" t="s">
        <v>103</v>
      </c>
      <c r="B32" s="25">
        <v>10680443.619999999</v>
      </c>
      <c r="D32" s="25">
        <v>1175000</v>
      </c>
      <c r="F32" s="25">
        <v>11855443.619999999</v>
      </c>
      <c r="H32" s="20">
        <f t="shared" si="0"/>
        <v>0</v>
      </c>
      <c r="I32" s="24" t="s">
        <v>103</v>
      </c>
      <c r="J32" s="24">
        <v>10680443.619999999</v>
      </c>
      <c r="K32" s="24"/>
      <c r="L32" s="24">
        <v>0</v>
      </c>
      <c r="M32" s="24"/>
      <c r="N32" s="24">
        <v>10680443.619999999</v>
      </c>
      <c r="O32" s="24"/>
      <c r="Q32" s="32" t="s">
        <v>103</v>
      </c>
      <c r="R32" s="22">
        <v>10680443.619999999</v>
      </c>
      <c r="T32" s="22">
        <v>0</v>
      </c>
      <c r="V32" s="22">
        <v>10680443.619999999</v>
      </c>
      <c r="X32" s="20">
        <f t="shared" si="1"/>
        <v>0</v>
      </c>
      <c r="Y32" s="6" t="s">
        <v>103</v>
      </c>
      <c r="Z32" s="5">
        <v>10680443.619999999</v>
      </c>
      <c r="AB32" s="5">
        <v>1175000</v>
      </c>
      <c r="AD32" s="5">
        <v>11855443.619999999</v>
      </c>
      <c r="AF32" s="20">
        <f t="shared" si="2"/>
        <v>0</v>
      </c>
      <c r="AG32" s="6" t="s">
        <v>103</v>
      </c>
      <c r="AH32" s="5">
        <v>11855443.619999999</v>
      </c>
      <c r="AJ32" s="5">
        <v>0</v>
      </c>
      <c r="AL32" s="5">
        <v>11855443.619999999</v>
      </c>
      <c r="AN32" s="20">
        <f t="shared" si="3"/>
        <v>0</v>
      </c>
      <c r="AO32" s="6" t="s">
        <v>103</v>
      </c>
      <c r="AP32" s="5">
        <v>11855443.619999999</v>
      </c>
      <c r="AR32" s="5">
        <v>0</v>
      </c>
      <c r="AT32" s="5">
        <v>11855443.619999999</v>
      </c>
      <c r="AV32" s="20">
        <f t="shared" si="4"/>
        <v>0</v>
      </c>
      <c r="AW32" s="22" t="s">
        <v>108</v>
      </c>
      <c r="AY32" s="22">
        <v>3923459.18</v>
      </c>
      <c r="AZ32" s="22">
        <v>62232109.450000003</v>
      </c>
      <c r="BA32" s="22">
        <v>61852318.149999999</v>
      </c>
      <c r="BC32" s="22">
        <v>3543667.88</v>
      </c>
      <c r="BD32" s="22" t="s">
        <v>108</v>
      </c>
      <c r="BF32" s="22">
        <v>3543667.88</v>
      </c>
      <c r="BG32" s="22">
        <v>118668853.79000001</v>
      </c>
      <c r="BH32" s="22">
        <v>115125185.91</v>
      </c>
      <c r="BJ32" s="22">
        <v>0</v>
      </c>
    </row>
    <row r="33" spans="1:62" x14ac:dyDescent="0.2">
      <c r="A33" s="23" t="s">
        <v>104</v>
      </c>
      <c r="B33" s="25">
        <v>2820986.32</v>
      </c>
      <c r="D33" s="25">
        <v>0</v>
      </c>
      <c r="F33" s="25">
        <v>2820986.32</v>
      </c>
      <c r="H33" s="20">
        <f t="shared" si="0"/>
        <v>0</v>
      </c>
      <c r="I33" s="24" t="s">
        <v>104</v>
      </c>
      <c r="J33" s="24">
        <v>2820986.32</v>
      </c>
      <c r="K33" s="24"/>
      <c r="L33" s="24">
        <v>0</v>
      </c>
      <c r="M33" s="24"/>
      <c r="N33" s="24">
        <v>2820986.32</v>
      </c>
      <c r="O33" s="24"/>
      <c r="Q33" s="32" t="s">
        <v>104</v>
      </c>
      <c r="R33" s="22">
        <v>2820986.32</v>
      </c>
      <c r="T33" s="22">
        <v>0</v>
      </c>
      <c r="V33" s="22">
        <v>2820986.32</v>
      </c>
      <c r="X33" s="20">
        <f t="shared" si="1"/>
        <v>0</v>
      </c>
      <c r="Y33" s="6" t="s">
        <v>104</v>
      </c>
      <c r="Z33" s="5">
        <v>2820986.32</v>
      </c>
      <c r="AB33" s="5">
        <v>0</v>
      </c>
      <c r="AD33" s="5">
        <v>2820986.32</v>
      </c>
      <c r="AF33" s="20">
        <f t="shared" si="2"/>
        <v>0</v>
      </c>
      <c r="AG33" s="6" t="s">
        <v>104</v>
      </c>
      <c r="AH33" s="5">
        <v>2820986.32</v>
      </c>
      <c r="AJ33" s="5">
        <v>0</v>
      </c>
      <c r="AL33" s="5">
        <v>2820986.32</v>
      </c>
      <c r="AN33" s="20">
        <f t="shared" si="3"/>
        <v>0</v>
      </c>
      <c r="AO33" s="6" t="s">
        <v>104</v>
      </c>
      <c r="AP33" s="5">
        <v>2820986.32</v>
      </c>
      <c r="AR33" s="5">
        <v>0</v>
      </c>
      <c r="AT33" s="5">
        <v>2820986.32</v>
      </c>
      <c r="AV33" s="20">
        <f t="shared" si="4"/>
        <v>0</v>
      </c>
      <c r="AW33" s="22" t="s">
        <v>110</v>
      </c>
      <c r="AY33" s="22">
        <v>10449560</v>
      </c>
      <c r="AZ33" s="22">
        <v>26862221.530000001</v>
      </c>
      <c r="BA33" s="22">
        <v>29017663.57</v>
      </c>
      <c r="BC33" s="22">
        <v>12605002.039999999</v>
      </c>
      <c r="BD33" s="22" t="s">
        <v>110</v>
      </c>
      <c r="BF33" s="22">
        <v>12605002.039999999</v>
      </c>
      <c r="BG33" s="22">
        <v>42400583.670000002</v>
      </c>
      <c r="BH33" s="22">
        <v>39806139.710000001</v>
      </c>
      <c r="BJ33" s="22">
        <v>10010558.08</v>
      </c>
    </row>
    <row r="34" spans="1:62" x14ac:dyDescent="0.2">
      <c r="A34" s="23"/>
      <c r="B34" s="25"/>
      <c r="D34" s="25"/>
      <c r="F34" s="25"/>
      <c r="I34" s="24"/>
      <c r="J34" s="24"/>
      <c r="K34" s="24"/>
      <c r="L34" s="24"/>
      <c r="M34" s="24"/>
      <c r="N34" s="24"/>
      <c r="O34" s="24"/>
      <c r="Q34" s="32"/>
      <c r="X34" s="20">
        <f t="shared" si="1"/>
        <v>0</v>
      </c>
      <c r="Y34" s="6"/>
      <c r="Z34" s="5"/>
      <c r="AB34" s="5"/>
      <c r="AD34" s="5"/>
      <c r="AF34" s="20">
        <f t="shared" si="2"/>
        <v>0</v>
      </c>
      <c r="AG34" s="6"/>
      <c r="AH34" s="5"/>
      <c r="AJ34" s="5"/>
      <c r="AL34" s="5"/>
      <c r="AN34" s="20">
        <f t="shared" si="3"/>
        <v>0</v>
      </c>
      <c r="AO34" s="6"/>
      <c r="AP34" s="5"/>
      <c r="AR34" s="5"/>
      <c r="AT34" s="5"/>
      <c r="AV34" s="20">
        <f t="shared" si="4"/>
        <v>0</v>
      </c>
      <c r="AW34" s="22" t="s">
        <v>111</v>
      </c>
      <c r="AY34" s="22">
        <v>188086.05</v>
      </c>
      <c r="AZ34" s="22">
        <v>9987.33</v>
      </c>
      <c r="BA34" s="22">
        <v>11951.98</v>
      </c>
      <c r="BC34" s="22">
        <v>190050.7</v>
      </c>
      <c r="BD34" s="22" t="s">
        <v>111</v>
      </c>
      <c r="BF34" s="22">
        <v>190050.7</v>
      </c>
      <c r="BG34" s="22">
        <v>8399.4</v>
      </c>
      <c r="BH34" s="22">
        <v>2121.3000000000002</v>
      </c>
      <c r="BJ34" s="22">
        <v>183772.6</v>
      </c>
    </row>
    <row r="35" spans="1:62" x14ac:dyDescent="0.2">
      <c r="A35" s="23"/>
      <c r="B35" s="25"/>
      <c r="D35" s="25"/>
      <c r="F35" s="25"/>
      <c r="I35" s="24"/>
      <c r="J35" s="24"/>
      <c r="K35" s="24"/>
      <c r="L35" s="24"/>
      <c r="M35" s="24"/>
      <c r="N35" s="24"/>
      <c r="O35" s="24"/>
      <c r="Q35" s="32"/>
      <c r="X35" s="20">
        <f t="shared" si="1"/>
        <v>0</v>
      </c>
      <c r="Y35" s="6"/>
      <c r="Z35" s="5"/>
      <c r="AB35" s="5"/>
      <c r="AD35" s="5"/>
      <c r="AF35" s="20">
        <f t="shared" si="2"/>
        <v>0</v>
      </c>
      <c r="AG35" s="6"/>
      <c r="AH35" s="5"/>
      <c r="AJ35" s="5"/>
      <c r="AL35" s="5"/>
      <c r="AN35" s="20">
        <f t="shared" si="3"/>
        <v>0</v>
      </c>
      <c r="AO35" s="6"/>
      <c r="AP35" s="5"/>
      <c r="AR35" s="5"/>
      <c r="AT35" s="5"/>
      <c r="AV35" s="20">
        <f t="shared" si="4"/>
        <v>0</v>
      </c>
      <c r="AW35" s="22" t="s">
        <v>112</v>
      </c>
      <c r="AY35" s="22">
        <v>38575295.560000002</v>
      </c>
      <c r="AZ35" s="22">
        <v>30397553.699999999</v>
      </c>
      <c r="BA35" s="22">
        <v>43850680.829999998</v>
      </c>
      <c r="BC35" s="22">
        <v>52028422.689999998</v>
      </c>
      <c r="BD35" s="22" t="s">
        <v>112</v>
      </c>
      <c r="BF35" s="22">
        <v>52028422.689999998</v>
      </c>
      <c r="BG35" s="22">
        <v>153091828</v>
      </c>
      <c r="BH35" s="22">
        <v>131443017.33</v>
      </c>
      <c r="BJ35" s="22">
        <v>30379612.02</v>
      </c>
    </row>
    <row r="36" spans="1:62" x14ac:dyDescent="0.2">
      <c r="A36" s="23"/>
      <c r="B36" s="25"/>
      <c r="D36" s="25"/>
      <c r="F36" s="25"/>
      <c r="I36" s="24"/>
      <c r="J36" s="24"/>
      <c r="K36" s="24"/>
      <c r="L36" s="24"/>
      <c r="M36" s="24"/>
      <c r="N36" s="24"/>
      <c r="O36" s="24"/>
      <c r="Q36" s="32"/>
      <c r="X36" s="20">
        <f t="shared" si="1"/>
        <v>0</v>
      </c>
      <c r="Y36" s="6"/>
      <c r="Z36" s="5"/>
      <c r="AB36" s="5"/>
      <c r="AD36" s="5"/>
      <c r="AF36" s="20">
        <f t="shared" si="2"/>
        <v>0</v>
      </c>
      <c r="AG36" s="6"/>
      <c r="AH36" s="5"/>
      <c r="AJ36" s="5"/>
      <c r="AL36" s="5"/>
      <c r="AN36" s="20">
        <f t="shared" si="3"/>
        <v>0</v>
      </c>
      <c r="AO36" s="6"/>
      <c r="AP36" s="5"/>
      <c r="AR36" s="5"/>
      <c r="AT36" s="5"/>
      <c r="AV36" s="20">
        <f t="shared" si="4"/>
        <v>0</v>
      </c>
      <c r="AW36" s="22" t="s">
        <v>116</v>
      </c>
      <c r="AY36" s="22">
        <v>2717281.85</v>
      </c>
      <c r="AZ36" s="22">
        <v>2097471.37</v>
      </c>
      <c r="BA36" s="22">
        <v>189632.97</v>
      </c>
      <c r="BC36" s="22">
        <v>809443.45</v>
      </c>
      <c r="BD36" s="22" t="s">
        <v>116</v>
      </c>
      <c r="BF36" s="22">
        <v>809443.45</v>
      </c>
      <c r="BG36" s="22">
        <v>803855.26</v>
      </c>
      <c r="BH36" s="22">
        <v>195299.3</v>
      </c>
      <c r="BJ36" s="22">
        <v>200887.49</v>
      </c>
    </row>
    <row r="37" spans="1:62" x14ac:dyDescent="0.2">
      <c r="A37" s="23"/>
      <c r="B37" s="25"/>
      <c r="D37" s="25"/>
      <c r="F37" s="25"/>
      <c r="I37" s="24"/>
      <c r="J37" s="24"/>
      <c r="K37" s="24"/>
      <c r="L37" s="24"/>
      <c r="M37" s="24"/>
      <c r="N37" s="24"/>
      <c r="O37" s="24"/>
      <c r="Q37" s="32"/>
      <c r="X37" s="20">
        <f t="shared" si="1"/>
        <v>0</v>
      </c>
      <c r="Y37" s="6"/>
      <c r="Z37" s="5"/>
      <c r="AB37" s="5"/>
      <c r="AD37" s="5"/>
      <c r="AF37" s="20">
        <f t="shared" si="2"/>
        <v>0</v>
      </c>
      <c r="AG37" s="6"/>
      <c r="AH37" s="5"/>
      <c r="AJ37" s="5"/>
      <c r="AL37" s="5"/>
      <c r="AN37" s="20">
        <f t="shared" si="3"/>
        <v>0</v>
      </c>
      <c r="AO37" s="6"/>
      <c r="AP37" s="5"/>
      <c r="AR37" s="5"/>
      <c r="AT37" s="5"/>
      <c r="AV37" s="20">
        <f t="shared" si="4"/>
        <v>0</v>
      </c>
      <c r="AW37" s="22" t="s">
        <v>117</v>
      </c>
      <c r="AY37" s="22">
        <v>1743037.24</v>
      </c>
      <c r="AZ37" s="22">
        <v>860661.04</v>
      </c>
      <c r="BA37" s="22">
        <v>0</v>
      </c>
      <c r="BC37" s="22">
        <v>882376.2</v>
      </c>
      <c r="BD37" s="22" t="s">
        <v>117</v>
      </c>
      <c r="BF37" s="22">
        <v>882376.2</v>
      </c>
      <c r="BG37" s="22">
        <v>882376.2</v>
      </c>
      <c r="BH37" s="22">
        <v>0</v>
      </c>
      <c r="BJ37" s="22">
        <v>0</v>
      </c>
    </row>
    <row r="38" spans="1:62" x14ac:dyDescent="0.2">
      <c r="A38" s="23"/>
      <c r="B38" s="25"/>
      <c r="D38" s="25"/>
      <c r="F38" s="25"/>
      <c r="I38" s="24"/>
      <c r="J38" s="24"/>
      <c r="K38" s="24"/>
      <c r="L38" s="24"/>
      <c r="M38" s="24"/>
      <c r="N38" s="24"/>
      <c r="O38" s="24"/>
      <c r="Q38" s="32"/>
      <c r="X38" s="20">
        <f t="shared" si="1"/>
        <v>0</v>
      </c>
      <c r="Y38" s="6"/>
      <c r="Z38" s="5"/>
      <c r="AB38" s="5"/>
      <c r="AD38" s="5"/>
      <c r="AF38" s="20">
        <f t="shared" si="2"/>
        <v>0</v>
      </c>
      <c r="AG38" s="6"/>
      <c r="AH38" s="5"/>
      <c r="AJ38" s="5"/>
      <c r="AL38" s="5"/>
      <c r="AN38" s="20">
        <f t="shared" si="3"/>
        <v>0</v>
      </c>
      <c r="AO38" s="6"/>
      <c r="AP38" s="5"/>
      <c r="AR38" s="5"/>
      <c r="AT38" s="5"/>
      <c r="AV38" s="20">
        <f t="shared" si="4"/>
        <v>0</v>
      </c>
      <c r="AW38" s="22" t="s">
        <v>119</v>
      </c>
      <c r="AY38" s="22">
        <v>75963606.629999995</v>
      </c>
      <c r="BA38" s="22">
        <v>0</v>
      </c>
      <c r="BC38" s="22">
        <v>75963606.629999995</v>
      </c>
      <c r="BD38" s="22" t="s">
        <v>119</v>
      </c>
      <c r="BF38" s="22">
        <v>75963606.629999995</v>
      </c>
      <c r="BG38" s="22">
        <v>75963606.629999995</v>
      </c>
      <c r="BH38" s="22">
        <v>0</v>
      </c>
      <c r="BJ38" s="22">
        <v>0</v>
      </c>
    </row>
    <row r="39" spans="1:62" x14ac:dyDescent="0.2">
      <c r="A39" s="23"/>
      <c r="B39" s="25"/>
      <c r="D39" s="25"/>
      <c r="F39" s="25"/>
      <c r="I39" s="24"/>
      <c r="J39" s="24"/>
      <c r="K39" s="24"/>
      <c r="L39" s="24"/>
      <c r="M39" s="24"/>
      <c r="N39" s="24"/>
      <c r="O39" s="24"/>
      <c r="Q39" s="32"/>
      <c r="X39" s="20">
        <f t="shared" si="1"/>
        <v>0</v>
      </c>
      <c r="Y39" s="6"/>
      <c r="Z39" s="5"/>
      <c r="AB39" s="5"/>
      <c r="AD39" s="5"/>
      <c r="AF39" s="20">
        <f t="shared" si="2"/>
        <v>0</v>
      </c>
      <c r="AG39" s="6"/>
      <c r="AH39" s="5"/>
      <c r="AJ39" s="5"/>
      <c r="AL39" s="5"/>
      <c r="AN39" s="20">
        <f t="shared" si="3"/>
        <v>0</v>
      </c>
      <c r="AO39" s="6"/>
      <c r="AP39" s="5"/>
      <c r="AR39" s="5"/>
      <c r="AT39" s="5"/>
      <c r="AV39" s="20">
        <f t="shared" si="4"/>
        <v>0</v>
      </c>
      <c r="AW39" s="22" t="s">
        <v>120</v>
      </c>
      <c r="AY39" s="22">
        <v>5707851.71</v>
      </c>
      <c r="BA39" s="22">
        <v>226421292.88</v>
      </c>
      <c r="BC39" s="22">
        <v>232129144.59</v>
      </c>
      <c r="BD39" s="22" t="s">
        <v>199</v>
      </c>
      <c r="BF39" s="22">
        <v>0</v>
      </c>
      <c r="BH39" s="22">
        <v>75963606.629999995</v>
      </c>
      <c r="BJ39" s="22">
        <v>75963606.629999995</v>
      </c>
    </row>
    <row r="40" spans="1:62" x14ac:dyDescent="0.2">
      <c r="A40" s="23"/>
      <c r="B40" s="25"/>
      <c r="D40" s="25"/>
      <c r="F40" s="25"/>
      <c r="I40" s="24"/>
      <c r="J40" s="24"/>
      <c r="K40" s="24"/>
      <c r="L40" s="24"/>
      <c r="M40" s="24"/>
      <c r="N40" s="24"/>
      <c r="O40" s="24"/>
      <c r="Q40" s="32"/>
      <c r="X40" s="20">
        <f t="shared" si="1"/>
        <v>0</v>
      </c>
      <c r="Y40" s="6"/>
      <c r="Z40" s="5"/>
      <c r="AB40" s="5"/>
      <c r="AD40" s="5"/>
      <c r="AF40" s="20">
        <f t="shared" si="2"/>
        <v>0</v>
      </c>
      <c r="AG40" s="6"/>
      <c r="AH40" s="5"/>
      <c r="AJ40" s="5"/>
      <c r="AL40" s="5"/>
      <c r="AN40" s="20">
        <f t="shared" si="3"/>
        <v>0</v>
      </c>
      <c r="AO40" s="6"/>
      <c r="AP40" s="5"/>
      <c r="AR40" s="5"/>
      <c r="AT40" s="5"/>
      <c r="AV40" s="20">
        <f t="shared" si="4"/>
        <v>0</v>
      </c>
      <c r="AW40" s="22" t="s">
        <v>122</v>
      </c>
      <c r="AY40" s="22">
        <v>805068224.05999994</v>
      </c>
      <c r="AZ40" s="22">
        <v>104979.96</v>
      </c>
      <c r="BA40" s="22">
        <v>596729.94999999995</v>
      </c>
      <c r="BC40" s="22">
        <v>805559974.04999995</v>
      </c>
      <c r="BD40" s="22" t="s">
        <v>120</v>
      </c>
      <c r="BF40" s="22">
        <v>232129144.59</v>
      </c>
      <c r="BH40" s="22">
        <v>42540075.840000004</v>
      </c>
      <c r="BJ40" s="22">
        <v>274669220.43000001</v>
      </c>
    </row>
    <row r="41" spans="1:62" x14ac:dyDescent="0.2">
      <c r="A41" s="23"/>
      <c r="B41" s="25"/>
      <c r="D41" s="25"/>
      <c r="F41" s="25"/>
      <c r="I41" s="24"/>
      <c r="J41" s="24"/>
      <c r="K41" s="24"/>
      <c r="L41" s="24"/>
      <c r="M41" s="24"/>
      <c r="N41" s="24"/>
      <c r="O41" s="24"/>
      <c r="Q41" s="32"/>
      <c r="X41" s="20">
        <f t="shared" si="1"/>
        <v>0</v>
      </c>
      <c r="Y41" s="6"/>
      <c r="Z41" s="5"/>
      <c r="AB41" s="5"/>
      <c r="AD41" s="5"/>
      <c r="AF41" s="20">
        <f t="shared" si="2"/>
        <v>0</v>
      </c>
      <c r="AG41" s="6"/>
      <c r="AH41" s="5"/>
      <c r="AJ41" s="5"/>
      <c r="AL41" s="5"/>
      <c r="AN41" s="20">
        <f t="shared" si="3"/>
        <v>0</v>
      </c>
      <c r="AO41" s="6"/>
      <c r="AP41" s="5"/>
      <c r="AR41" s="5"/>
      <c r="AT41" s="5"/>
      <c r="AV41" s="20">
        <f t="shared" si="4"/>
        <v>0</v>
      </c>
      <c r="AW41" s="22" t="s">
        <v>124</v>
      </c>
      <c r="AY41" s="22">
        <v>-494656.92</v>
      </c>
      <c r="BA41" s="22">
        <v>0</v>
      </c>
      <c r="BC41" s="22">
        <v>-494656.92</v>
      </c>
      <c r="BD41" s="22" t="s">
        <v>123</v>
      </c>
      <c r="BF41" s="22">
        <v>805559974.04999995</v>
      </c>
      <c r="BG41" s="22">
        <v>435134.83</v>
      </c>
      <c r="BH41" s="22">
        <v>1252319.57</v>
      </c>
      <c r="BJ41" s="22">
        <v>806377158.78999996</v>
      </c>
    </row>
    <row r="42" spans="1:62" ht="22.5" x14ac:dyDescent="0.2">
      <c r="A42" s="23" t="s">
        <v>105</v>
      </c>
      <c r="C42" s="25">
        <v>7994104.9199999999</v>
      </c>
      <c r="D42" s="25">
        <v>66000508.799999997</v>
      </c>
      <c r="E42" s="29">
        <v>75133819.510000005</v>
      </c>
      <c r="G42" s="25">
        <v>17127415.629999999</v>
      </c>
      <c r="H42" s="20">
        <f>+G42-AE42</f>
        <v>0</v>
      </c>
      <c r="I42" s="23" t="s">
        <v>105</v>
      </c>
      <c r="J42" s="23"/>
      <c r="K42" s="23">
        <v>7994104.9199999999</v>
      </c>
      <c r="L42" s="23">
        <v>23851830.800000001</v>
      </c>
      <c r="M42" s="23">
        <v>25396876.149999999</v>
      </c>
      <c r="N42" s="23"/>
      <c r="O42" s="23">
        <v>9539150.2699999996</v>
      </c>
      <c r="Q42" s="32" t="s">
        <v>105</v>
      </c>
      <c r="S42" s="31">
        <v>9539150.2699999996</v>
      </c>
      <c r="T42" s="22">
        <v>19656525.260000002</v>
      </c>
      <c r="U42" s="22">
        <v>25444965.670000002</v>
      </c>
      <c r="W42" s="22">
        <v>15327590.68</v>
      </c>
      <c r="X42" s="20">
        <f t="shared" si="1"/>
        <v>0</v>
      </c>
      <c r="Y42" s="4" t="s">
        <v>105</v>
      </c>
      <c r="AA42" s="5">
        <v>15327590.68</v>
      </c>
      <c r="AB42" s="5">
        <v>22492152.739999998</v>
      </c>
      <c r="AC42" s="5">
        <v>24291977.690000001</v>
      </c>
      <c r="AE42" s="5">
        <v>17127415.629999999</v>
      </c>
      <c r="AF42" s="20">
        <f t="shared" si="2"/>
        <v>0</v>
      </c>
      <c r="AG42" s="4" t="s">
        <v>105</v>
      </c>
      <c r="AI42" s="5">
        <v>17127415.629999999</v>
      </c>
      <c r="AJ42" s="5">
        <v>19650298.390000001</v>
      </c>
      <c r="AK42" s="5">
        <v>26061287.129999999</v>
      </c>
      <c r="AM42" s="5">
        <v>23538404.370000001</v>
      </c>
      <c r="AN42" s="20">
        <f t="shared" si="3"/>
        <v>0</v>
      </c>
      <c r="AO42" s="4" t="s">
        <v>105</v>
      </c>
      <c r="AQ42" s="5">
        <v>23538404.370000001</v>
      </c>
      <c r="AR42" s="5">
        <v>22940961.379999999</v>
      </c>
      <c r="AS42" s="5">
        <v>24312265.420000002</v>
      </c>
      <c r="AU42" s="5">
        <v>24909708.41</v>
      </c>
      <c r="AV42" s="20">
        <f t="shared" si="4"/>
        <v>0</v>
      </c>
      <c r="AW42" s="22" t="s">
        <v>1</v>
      </c>
      <c r="AY42" s="22">
        <v>3834436.74</v>
      </c>
      <c r="BA42" s="22">
        <v>1803908.56</v>
      </c>
      <c r="BC42" s="22">
        <v>5638345.2999999998</v>
      </c>
      <c r="BD42" s="22" t="s">
        <v>124</v>
      </c>
      <c r="BF42" s="22">
        <v>-494656.92</v>
      </c>
      <c r="BH42" s="22">
        <v>0</v>
      </c>
      <c r="BJ42" s="22">
        <v>-494656.92</v>
      </c>
    </row>
    <row r="43" spans="1:62" x14ac:dyDescent="0.2">
      <c r="A43" s="23" t="s">
        <v>106</v>
      </c>
      <c r="C43" s="25">
        <v>14125738.08</v>
      </c>
      <c r="D43" s="25">
        <v>78119779.760000005</v>
      </c>
      <c r="E43" s="29">
        <v>97182790.150000006</v>
      </c>
      <c r="G43" s="25">
        <v>33188748.469999999</v>
      </c>
      <c r="H43" s="20">
        <f t="shared" ref="H43:H80" si="5">+G43-AE43</f>
        <v>0</v>
      </c>
      <c r="I43" s="23" t="s">
        <v>106</v>
      </c>
      <c r="J43" s="23"/>
      <c r="K43" s="23">
        <v>14125738.08</v>
      </c>
      <c r="L43" s="23">
        <v>12882089.07</v>
      </c>
      <c r="M43" s="23">
        <v>23115383.489999998</v>
      </c>
      <c r="N43" s="23"/>
      <c r="O43" s="23">
        <v>24359032.5</v>
      </c>
      <c r="Q43" s="32" t="s">
        <v>106</v>
      </c>
      <c r="S43" s="31">
        <v>24359032.5</v>
      </c>
      <c r="T43" s="22">
        <v>27157216.140000001</v>
      </c>
      <c r="U43" s="22">
        <v>30587371.710000001</v>
      </c>
      <c r="W43" s="22">
        <v>27789188.07</v>
      </c>
      <c r="X43" s="20">
        <f t="shared" si="1"/>
        <v>0</v>
      </c>
      <c r="Y43" s="4" t="s">
        <v>106</v>
      </c>
      <c r="AA43" s="5">
        <v>27789188.07</v>
      </c>
      <c r="AB43" s="5">
        <v>38080474.549999997</v>
      </c>
      <c r="AC43" s="5">
        <v>43480034.950000003</v>
      </c>
      <c r="AE43" s="5">
        <v>33188748.469999999</v>
      </c>
      <c r="AF43" s="20">
        <f t="shared" si="2"/>
        <v>0</v>
      </c>
      <c r="AG43" s="4" t="s">
        <v>107</v>
      </c>
      <c r="AI43" s="5">
        <v>33188748.469999999</v>
      </c>
      <c r="AJ43" s="5">
        <v>37622553.909999996</v>
      </c>
      <c r="AK43" s="5">
        <v>30576051.75</v>
      </c>
      <c r="AM43" s="5">
        <v>26142246.309999999</v>
      </c>
      <c r="AN43" s="20">
        <f t="shared" si="3"/>
        <v>0</v>
      </c>
      <c r="AO43" s="4" t="s">
        <v>106</v>
      </c>
      <c r="AQ43" s="5">
        <v>26142246.309999999</v>
      </c>
      <c r="AR43" s="5">
        <v>41643773.229999997</v>
      </c>
      <c r="AS43" s="5">
        <v>42043157.689999998</v>
      </c>
      <c r="AU43" s="5">
        <v>26541630.77</v>
      </c>
      <c r="AV43" s="20">
        <f t="shared" si="4"/>
        <v>0</v>
      </c>
      <c r="AW43" s="22" t="s">
        <v>2</v>
      </c>
      <c r="AY43" s="22">
        <v>130304526.61</v>
      </c>
      <c r="BA43" s="22">
        <v>33830025.350000001</v>
      </c>
      <c r="BC43" s="22">
        <v>164134551.96000001</v>
      </c>
      <c r="BD43" s="22" t="s">
        <v>1</v>
      </c>
      <c r="BF43" s="22">
        <v>5638345.2999999998</v>
      </c>
      <c r="BH43" s="22">
        <v>1745008.5</v>
      </c>
      <c r="BJ43" s="22">
        <v>7383353.7999999998</v>
      </c>
    </row>
    <row r="44" spans="1:62" ht="22.5" x14ac:dyDescent="0.2">
      <c r="A44" s="23" t="s">
        <v>108</v>
      </c>
      <c r="C44" s="25">
        <v>191323.6</v>
      </c>
      <c r="D44" s="25">
        <v>36057770.299999997</v>
      </c>
      <c r="E44" s="29">
        <v>35866446.700000003</v>
      </c>
      <c r="G44" s="25">
        <v>0</v>
      </c>
      <c r="H44" s="20">
        <f t="shared" si="5"/>
        <v>0</v>
      </c>
      <c r="I44" s="23" t="s">
        <v>108</v>
      </c>
      <c r="J44" s="23"/>
      <c r="K44" s="23">
        <v>191323.6</v>
      </c>
      <c r="L44" s="23">
        <v>5846432.2300000004</v>
      </c>
      <c r="M44" s="23">
        <v>7797879.5599999996</v>
      </c>
      <c r="N44" s="23"/>
      <c r="O44" s="23">
        <v>2142770.9300000002</v>
      </c>
      <c r="Q44" s="32" t="s">
        <v>109</v>
      </c>
      <c r="S44" s="31">
        <v>2142770.9300000002</v>
      </c>
      <c r="T44" s="22">
        <v>11652267.369999999</v>
      </c>
      <c r="U44" s="22">
        <v>14198329.17</v>
      </c>
      <c r="W44" s="22">
        <v>4688832.7300000004</v>
      </c>
      <c r="X44" s="20">
        <f t="shared" si="1"/>
        <v>0</v>
      </c>
      <c r="Y44" s="4" t="s">
        <v>109</v>
      </c>
      <c r="AA44" s="5">
        <v>4688832.7300000004</v>
      </c>
      <c r="AB44" s="5">
        <v>18559070.699999999</v>
      </c>
      <c r="AC44" s="5">
        <v>13870237.970000001</v>
      </c>
      <c r="AE44" s="5">
        <v>0</v>
      </c>
      <c r="AF44" s="20">
        <f t="shared" si="2"/>
        <v>0</v>
      </c>
      <c r="AG44" s="4" t="s">
        <v>108</v>
      </c>
      <c r="AI44" s="5">
        <v>0</v>
      </c>
      <c r="AJ44" s="5">
        <v>18586983.989999998</v>
      </c>
      <c r="AK44" s="5">
        <v>18984341.050000001</v>
      </c>
      <c r="AM44" s="5">
        <v>397357.06</v>
      </c>
      <c r="AN44" s="20">
        <f t="shared" si="3"/>
        <v>0</v>
      </c>
      <c r="AO44" s="4" t="s">
        <v>108</v>
      </c>
      <c r="AQ44" s="5">
        <v>397357.06</v>
      </c>
      <c r="AR44" s="5">
        <v>14268824.98</v>
      </c>
      <c r="AS44" s="5">
        <v>20443493.059999999</v>
      </c>
      <c r="AU44" s="5">
        <v>6572025.1399999997</v>
      </c>
      <c r="AV44" s="20">
        <f t="shared" si="4"/>
        <v>0</v>
      </c>
      <c r="AW44" s="22" t="s">
        <v>44</v>
      </c>
      <c r="AY44" s="22">
        <v>14578965.390000001</v>
      </c>
      <c r="BA44" s="22">
        <v>27372444.48</v>
      </c>
      <c r="BC44" s="22">
        <v>41951409.869999997</v>
      </c>
      <c r="BD44" s="22" t="s">
        <v>202</v>
      </c>
      <c r="BF44" s="22">
        <v>164134551.96000001</v>
      </c>
      <c r="BH44" s="22">
        <v>47720268.780000001</v>
      </c>
      <c r="BJ44" s="22">
        <v>211854820.74000001</v>
      </c>
    </row>
    <row r="45" spans="1:62" ht="22.5" x14ac:dyDescent="0.2">
      <c r="A45" s="23" t="s">
        <v>110</v>
      </c>
      <c r="C45" s="25">
        <v>12023595.390000001</v>
      </c>
      <c r="D45" s="25">
        <v>28212492.149999999</v>
      </c>
      <c r="E45" s="29">
        <v>25498454.329999998</v>
      </c>
      <c r="G45" s="25">
        <v>9309557.5700000003</v>
      </c>
      <c r="H45" s="20">
        <f t="shared" si="5"/>
        <v>0</v>
      </c>
      <c r="I45" s="23" t="s">
        <v>110</v>
      </c>
      <c r="J45" s="23"/>
      <c r="K45" s="23">
        <v>12023595.390000001</v>
      </c>
      <c r="L45" s="23">
        <v>8482999.6899999995</v>
      </c>
      <c r="M45" s="23">
        <v>8310252.4900000002</v>
      </c>
      <c r="N45" s="23"/>
      <c r="O45" s="23">
        <v>11850848.189999999</v>
      </c>
      <c r="Q45" s="32" t="s">
        <v>110</v>
      </c>
      <c r="S45" s="31">
        <v>11850848.189999999</v>
      </c>
      <c r="T45" s="22">
        <v>6141105.4500000002</v>
      </c>
      <c r="U45" s="22">
        <v>8434639.3100000005</v>
      </c>
      <c r="W45" s="22">
        <v>14144382.050000001</v>
      </c>
      <c r="X45" s="20">
        <f t="shared" si="1"/>
        <v>0</v>
      </c>
      <c r="Y45" s="4" t="s">
        <v>110</v>
      </c>
      <c r="AA45" s="5">
        <v>14144382.050000001</v>
      </c>
      <c r="AB45" s="5">
        <v>13588387.01</v>
      </c>
      <c r="AC45" s="5">
        <v>8753562.5299999993</v>
      </c>
      <c r="AE45" s="5">
        <v>9309557.5700000003</v>
      </c>
      <c r="AF45" s="20">
        <f t="shared" si="2"/>
        <v>0</v>
      </c>
      <c r="AG45" s="4" t="s">
        <v>110</v>
      </c>
      <c r="AI45" s="5">
        <v>9309557.5700000003</v>
      </c>
      <c r="AJ45" s="5">
        <v>8685852.2899999991</v>
      </c>
      <c r="AK45" s="5">
        <v>8303712.2000000002</v>
      </c>
      <c r="AM45" s="5">
        <v>8927417.4800000004</v>
      </c>
      <c r="AN45" s="20">
        <f t="shared" si="3"/>
        <v>0</v>
      </c>
      <c r="AO45" s="4" t="s">
        <v>110</v>
      </c>
      <c r="AQ45" s="5">
        <v>8927417.4800000004</v>
      </c>
      <c r="AR45" s="5">
        <v>7048871.0800000001</v>
      </c>
      <c r="AS45" s="5">
        <v>8828693.0899999999</v>
      </c>
      <c r="AU45" s="5">
        <v>10707239.49</v>
      </c>
      <c r="AV45" s="20">
        <f t="shared" si="4"/>
        <v>0</v>
      </c>
      <c r="AW45" s="22" t="s">
        <v>3</v>
      </c>
      <c r="AY45" s="22">
        <v>5644161.1699999999</v>
      </c>
      <c r="BA45" s="22">
        <v>1426955.88</v>
      </c>
      <c r="BC45" s="22">
        <v>7071117.0499999998</v>
      </c>
      <c r="BD45" s="22" t="s">
        <v>44</v>
      </c>
      <c r="BF45" s="22">
        <v>41951409.869999997</v>
      </c>
      <c r="BH45" s="22">
        <v>1334875.3</v>
      </c>
      <c r="BJ45" s="22">
        <v>43286285.170000002</v>
      </c>
    </row>
    <row r="46" spans="1:62" ht="22.5" x14ac:dyDescent="0.2">
      <c r="A46" s="23" t="s">
        <v>111</v>
      </c>
      <c r="C46" s="25">
        <v>185670.37</v>
      </c>
      <c r="D46" s="25">
        <v>39346.730000000003</v>
      </c>
      <c r="E46" s="29">
        <v>36316.519999999997</v>
      </c>
      <c r="G46" s="25">
        <v>182640.16</v>
      </c>
      <c r="H46" s="20">
        <f t="shared" si="5"/>
        <v>0</v>
      </c>
      <c r="I46" s="23" t="s">
        <v>111</v>
      </c>
      <c r="J46" s="23"/>
      <c r="K46" s="23">
        <v>185670.37</v>
      </c>
      <c r="L46" s="23">
        <v>5000</v>
      </c>
      <c r="M46" s="23">
        <v>15030.16</v>
      </c>
      <c r="N46" s="23"/>
      <c r="O46" s="23">
        <v>195700.53</v>
      </c>
      <c r="Q46" s="32" t="s">
        <v>111</v>
      </c>
      <c r="S46" s="31">
        <v>195700.53</v>
      </c>
      <c r="T46" s="22">
        <v>14201.53</v>
      </c>
      <c r="U46" s="22">
        <v>2522</v>
      </c>
      <c r="W46" s="22">
        <v>184021</v>
      </c>
      <c r="X46" s="20">
        <f t="shared" si="1"/>
        <v>0</v>
      </c>
      <c r="Y46" s="4" t="s">
        <v>111</v>
      </c>
      <c r="AA46" s="5">
        <v>184021</v>
      </c>
      <c r="AB46" s="5">
        <v>20145.2</v>
      </c>
      <c r="AC46" s="5">
        <v>18764.36</v>
      </c>
      <c r="AE46" s="5">
        <v>182640.16</v>
      </c>
      <c r="AF46" s="20">
        <f t="shared" si="2"/>
        <v>0</v>
      </c>
      <c r="AG46" s="4" t="s">
        <v>111</v>
      </c>
      <c r="AI46" s="5">
        <v>182640.16</v>
      </c>
      <c r="AJ46" s="5">
        <v>15071.73</v>
      </c>
      <c r="AK46" s="5">
        <v>21095.67</v>
      </c>
      <c r="AM46" s="5">
        <v>188664.1</v>
      </c>
      <c r="AN46" s="20">
        <f t="shared" si="3"/>
        <v>0</v>
      </c>
      <c r="AO46" s="4" t="s">
        <v>111</v>
      </c>
      <c r="AQ46" s="5">
        <v>188664.1</v>
      </c>
      <c r="AR46" s="5">
        <v>7235.11</v>
      </c>
      <c r="AS46" s="5">
        <v>7584.01</v>
      </c>
      <c r="AU46" s="5">
        <v>189013</v>
      </c>
      <c r="AV46" s="20">
        <f t="shared" si="4"/>
        <v>0</v>
      </c>
      <c r="AW46" s="22" t="s">
        <v>4</v>
      </c>
      <c r="AY46" s="22">
        <v>22774724.239999998</v>
      </c>
      <c r="BA46" s="22">
        <v>8172817.1799999997</v>
      </c>
      <c r="BC46" s="22">
        <v>30947541.420000002</v>
      </c>
      <c r="BD46" s="22" t="s">
        <v>3</v>
      </c>
      <c r="BF46" s="22">
        <v>7071117.0499999998</v>
      </c>
      <c r="BH46" s="22">
        <v>3617092.45</v>
      </c>
      <c r="BJ46" s="22">
        <v>10688209.5</v>
      </c>
    </row>
    <row r="47" spans="1:62" x14ac:dyDescent="0.2">
      <c r="A47" s="23" t="s">
        <v>112</v>
      </c>
      <c r="C47" s="25">
        <v>18332962.039999999</v>
      </c>
      <c r="D47" s="25">
        <v>39131215.219999999</v>
      </c>
      <c r="E47" s="29">
        <v>46094437.75</v>
      </c>
      <c r="G47" s="25">
        <v>25296184.57</v>
      </c>
      <c r="H47" s="20">
        <f t="shared" si="5"/>
        <v>0</v>
      </c>
      <c r="I47" s="23" t="s">
        <v>113</v>
      </c>
      <c r="J47" s="23"/>
      <c r="K47" s="23">
        <v>18332962.039999999</v>
      </c>
      <c r="L47" s="23">
        <v>6930513.8300000001</v>
      </c>
      <c r="M47" s="23">
        <v>7336489.4500000002</v>
      </c>
      <c r="N47" s="23"/>
      <c r="O47" s="23">
        <v>18738937.66</v>
      </c>
      <c r="Q47" s="32" t="s">
        <v>113</v>
      </c>
      <c r="S47" s="31">
        <v>18738937.66</v>
      </c>
      <c r="T47" s="22">
        <v>9011078.5</v>
      </c>
      <c r="U47" s="22">
        <v>8527295.5899999999</v>
      </c>
      <c r="W47" s="22">
        <v>18255154.75</v>
      </c>
      <c r="X47" s="20">
        <f t="shared" si="1"/>
        <v>0</v>
      </c>
      <c r="Y47" s="4" t="s">
        <v>113</v>
      </c>
      <c r="AA47" s="5">
        <v>18255154.75</v>
      </c>
      <c r="AB47" s="5">
        <v>23189622.890000001</v>
      </c>
      <c r="AC47" s="5">
        <v>30230652.710000001</v>
      </c>
      <c r="AE47" s="5">
        <v>25296184.57</v>
      </c>
      <c r="AF47" s="20">
        <f t="shared" si="2"/>
        <v>0</v>
      </c>
      <c r="AG47" s="4" t="s">
        <v>113</v>
      </c>
      <c r="AI47" s="5">
        <v>25296184.57</v>
      </c>
      <c r="AJ47" s="5">
        <v>14302229.43</v>
      </c>
      <c r="AK47" s="5">
        <v>11781120.85</v>
      </c>
      <c r="AM47" s="5">
        <v>22775075.989999998</v>
      </c>
      <c r="AN47" s="20">
        <f t="shared" si="3"/>
        <v>0</v>
      </c>
      <c r="AO47" s="4" t="s">
        <v>113</v>
      </c>
      <c r="AQ47" s="5">
        <v>22775075.989999998</v>
      </c>
      <c r="AR47" s="5">
        <v>11498242.789999999</v>
      </c>
      <c r="AS47" s="5">
        <v>11491676.140000001</v>
      </c>
      <c r="AU47" s="5">
        <v>22768509.34</v>
      </c>
      <c r="AV47" s="20">
        <f t="shared" si="4"/>
        <v>0</v>
      </c>
      <c r="AW47" s="22" t="s">
        <v>193</v>
      </c>
      <c r="AY47" s="22">
        <v>4166296.63</v>
      </c>
      <c r="BA47" s="22">
        <v>1139545.24</v>
      </c>
      <c r="BC47" s="22">
        <v>5305841.87</v>
      </c>
      <c r="BD47" s="22" t="s">
        <v>4</v>
      </c>
      <c r="BF47" s="22">
        <v>30947541.420000002</v>
      </c>
      <c r="BH47" s="22">
        <v>7486016.6600000001</v>
      </c>
      <c r="BJ47" s="22">
        <v>38433558.079999998</v>
      </c>
    </row>
    <row r="48" spans="1:62" ht="22.5" x14ac:dyDescent="0.2">
      <c r="A48" s="23" t="s">
        <v>114</v>
      </c>
      <c r="C48" s="25">
        <v>5890804.6200000001</v>
      </c>
      <c r="D48" s="25">
        <v>8244834.0599999996</v>
      </c>
      <c r="E48" s="29">
        <v>4587860.46</v>
      </c>
      <c r="G48" s="25">
        <v>2233831.02</v>
      </c>
      <c r="H48" s="20">
        <f t="shared" si="5"/>
        <v>0</v>
      </c>
      <c r="I48" s="23" t="s">
        <v>115</v>
      </c>
      <c r="J48" s="23"/>
      <c r="K48" s="23">
        <v>5890804.6200000001</v>
      </c>
      <c r="L48" s="23">
        <v>5318547.17</v>
      </c>
      <c r="M48" s="23">
        <v>1682759.49</v>
      </c>
      <c r="N48" s="23"/>
      <c r="O48" s="23">
        <v>2255016.94</v>
      </c>
      <c r="Q48" s="32" t="s">
        <v>116</v>
      </c>
      <c r="S48" s="31">
        <v>2255016.94</v>
      </c>
      <c r="T48" s="22">
        <v>1469607.56</v>
      </c>
      <c r="U48" s="22">
        <v>1316248.93</v>
      </c>
      <c r="W48" s="22">
        <v>2101658.31</v>
      </c>
      <c r="X48" s="20">
        <f t="shared" si="1"/>
        <v>0</v>
      </c>
      <c r="Y48" s="4" t="s">
        <v>116</v>
      </c>
      <c r="AA48" s="5">
        <v>2101658.31</v>
      </c>
      <c r="AB48" s="5">
        <v>1456679.33</v>
      </c>
      <c r="AC48" s="5">
        <v>1588852.04</v>
      </c>
      <c r="AE48" s="5">
        <v>2233831.02</v>
      </c>
      <c r="AF48" s="20">
        <f t="shared" si="2"/>
        <v>0</v>
      </c>
      <c r="AG48" s="4" t="s">
        <v>116</v>
      </c>
      <c r="AI48" s="5">
        <v>2233831.02</v>
      </c>
      <c r="AJ48" s="5">
        <v>1336833.1000000001</v>
      </c>
      <c r="AK48" s="5">
        <v>1380279.38</v>
      </c>
      <c r="AM48" s="5">
        <v>2277277.2999999998</v>
      </c>
      <c r="AN48" s="20">
        <f t="shared" si="3"/>
        <v>0</v>
      </c>
      <c r="AO48" s="4" t="s">
        <v>115</v>
      </c>
      <c r="AQ48" s="5">
        <v>2277277.2999999998</v>
      </c>
      <c r="AR48" s="5">
        <v>1618533.9</v>
      </c>
      <c r="AS48" s="5">
        <v>1473216.03</v>
      </c>
      <c r="AU48" s="5">
        <v>2131959.4300000002</v>
      </c>
      <c r="AV48" s="20">
        <f t="shared" si="4"/>
        <v>0</v>
      </c>
      <c r="AW48" s="22" t="s">
        <v>6</v>
      </c>
      <c r="AY48" s="22">
        <v>27712841.899999999</v>
      </c>
      <c r="BA48" s="22">
        <v>6971445.7199999997</v>
      </c>
      <c r="BC48" s="22">
        <v>34684287.619999997</v>
      </c>
      <c r="BD48" s="22" t="s">
        <v>203</v>
      </c>
      <c r="BF48" s="22">
        <v>5305841.87</v>
      </c>
      <c r="BH48" s="22">
        <v>1147195.18</v>
      </c>
      <c r="BJ48" s="22">
        <v>6453037.0499999998</v>
      </c>
    </row>
    <row r="49" spans="1:62" ht="22.5" x14ac:dyDescent="0.2">
      <c r="A49" s="23" t="s">
        <v>117</v>
      </c>
      <c r="C49" s="25">
        <v>3401451.42</v>
      </c>
      <c r="D49" s="25">
        <v>818869.47</v>
      </c>
      <c r="E49" s="29">
        <v>0</v>
      </c>
      <c r="G49" s="25">
        <v>2582581.9500000002</v>
      </c>
      <c r="H49" s="20">
        <f t="shared" si="5"/>
        <v>0</v>
      </c>
      <c r="I49" s="23" t="s">
        <v>117</v>
      </c>
      <c r="J49" s="23"/>
      <c r="K49" s="23">
        <v>3401451.42</v>
      </c>
      <c r="L49" s="23">
        <v>270694.99</v>
      </c>
      <c r="M49" s="23">
        <v>0</v>
      </c>
      <c r="N49" s="23"/>
      <c r="O49" s="23">
        <v>3130756.43</v>
      </c>
      <c r="Q49" s="32" t="s">
        <v>118</v>
      </c>
      <c r="S49" s="31">
        <v>3130756.43</v>
      </c>
      <c r="T49" s="22">
        <v>272956.49</v>
      </c>
      <c r="U49" s="22">
        <v>0</v>
      </c>
      <c r="W49" s="22">
        <v>2857799.94</v>
      </c>
      <c r="X49" s="20">
        <f t="shared" si="1"/>
        <v>0</v>
      </c>
      <c r="Y49" s="4" t="s">
        <v>118</v>
      </c>
      <c r="AA49" s="5">
        <v>2857799.94</v>
      </c>
      <c r="AB49" s="5">
        <v>275217.99</v>
      </c>
      <c r="AC49" s="5">
        <v>0</v>
      </c>
      <c r="AE49" s="5">
        <v>2582581.9500000002</v>
      </c>
      <c r="AF49" s="20">
        <f t="shared" si="2"/>
        <v>0</v>
      </c>
      <c r="AG49" s="4" t="s">
        <v>117</v>
      </c>
      <c r="AI49" s="5">
        <v>2582581.9500000002</v>
      </c>
      <c r="AJ49" s="5">
        <v>277547.99</v>
      </c>
      <c r="AK49" s="5">
        <v>0</v>
      </c>
      <c r="AM49" s="5">
        <v>2305033.96</v>
      </c>
      <c r="AN49" s="20">
        <f t="shared" si="3"/>
        <v>0</v>
      </c>
      <c r="AO49" s="4" t="s">
        <v>117</v>
      </c>
      <c r="AQ49" s="5">
        <v>2305033.96</v>
      </c>
      <c r="AR49" s="5">
        <v>279833.36</v>
      </c>
      <c r="AS49" s="5">
        <v>0</v>
      </c>
      <c r="AU49" s="5">
        <v>2025200.6</v>
      </c>
      <c r="AV49" s="20">
        <f t="shared" si="4"/>
        <v>0</v>
      </c>
      <c r="AW49" s="22" t="s">
        <v>194</v>
      </c>
      <c r="AY49" s="22">
        <v>2586725.85</v>
      </c>
      <c r="BA49" s="22">
        <v>1335613.1499999999</v>
      </c>
      <c r="BC49" s="22">
        <v>3922339</v>
      </c>
      <c r="BD49" s="22" t="s">
        <v>6</v>
      </c>
      <c r="BF49" s="22">
        <v>34684287.619999997</v>
      </c>
      <c r="BH49" s="22">
        <v>7176720.1500000004</v>
      </c>
      <c r="BJ49" s="22">
        <v>41861007.770000003</v>
      </c>
    </row>
    <row r="50" spans="1:62" x14ac:dyDescent="0.2">
      <c r="A50" s="23"/>
      <c r="C50" s="25"/>
      <c r="D50" s="25"/>
      <c r="E50" s="29"/>
      <c r="G50" s="25"/>
      <c r="H50" s="20">
        <f t="shared" si="5"/>
        <v>0</v>
      </c>
      <c r="I50" s="23"/>
      <c r="J50" s="23"/>
      <c r="K50" s="23"/>
      <c r="L50" s="23"/>
      <c r="M50" s="23"/>
      <c r="N50" s="23"/>
      <c r="O50" s="23"/>
      <c r="Q50" s="32"/>
      <c r="X50" s="20">
        <f t="shared" si="1"/>
        <v>0</v>
      </c>
      <c r="Y50" s="4"/>
      <c r="AA50" s="5"/>
      <c r="AB50" s="5"/>
      <c r="AC50" s="5"/>
      <c r="AE50" s="5"/>
      <c r="AF50" s="20">
        <f t="shared" si="2"/>
        <v>0</v>
      </c>
      <c r="AG50" s="4"/>
      <c r="AI50" s="5"/>
      <c r="AJ50" s="5"/>
      <c r="AK50" s="5"/>
      <c r="AM50" s="5"/>
      <c r="AN50" s="20">
        <f t="shared" si="3"/>
        <v>0</v>
      </c>
      <c r="AO50" s="4"/>
      <c r="AQ50" s="5"/>
      <c r="AR50" s="5"/>
      <c r="AS50" s="5"/>
      <c r="AU50" s="5"/>
      <c r="AV50" s="20">
        <f t="shared" si="4"/>
        <v>0</v>
      </c>
      <c r="AW50" s="22" t="s">
        <v>48</v>
      </c>
      <c r="AY50" s="22">
        <v>7884582.3499999996</v>
      </c>
      <c r="BA50" s="22">
        <v>3580228.69</v>
      </c>
      <c r="BC50" s="22">
        <v>11464811.039999999</v>
      </c>
      <c r="BD50" s="22" t="s">
        <v>47</v>
      </c>
      <c r="BF50" s="22">
        <v>3922339</v>
      </c>
      <c r="BH50" s="22">
        <v>1660051.84</v>
      </c>
      <c r="BJ50" s="22">
        <v>5582390.8399999999</v>
      </c>
    </row>
    <row r="51" spans="1:62" x14ac:dyDescent="0.2">
      <c r="A51" s="23"/>
      <c r="C51" s="25"/>
      <c r="D51" s="25"/>
      <c r="E51" s="29"/>
      <c r="G51" s="25"/>
      <c r="H51" s="20">
        <f t="shared" si="5"/>
        <v>0</v>
      </c>
      <c r="I51" s="23"/>
      <c r="J51" s="23"/>
      <c r="K51" s="23"/>
      <c r="L51" s="23"/>
      <c r="M51" s="23"/>
      <c r="N51" s="23"/>
      <c r="O51" s="23"/>
      <c r="Q51" s="32"/>
      <c r="X51" s="20">
        <f t="shared" si="1"/>
        <v>0</v>
      </c>
      <c r="Y51" s="4"/>
      <c r="AA51" s="5"/>
      <c r="AB51" s="5"/>
      <c r="AC51" s="5"/>
      <c r="AE51" s="5"/>
      <c r="AF51" s="20">
        <f t="shared" si="2"/>
        <v>0</v>
      </c>
      <c r="AG51" s="4"/>
      <c r="AI51" s="5"/>
      <c r="AJ51" s="5"/>
      <c r="AK51" s="5"/>
      <c r="AM51" s="5"/>
      <c r="AN51" s="20">
        <f t="shared" si="3"/>
        <v>0</v>
      </c>
      <c r="AO51" s="4"/>
      <c r="AQ51" s="5"/>
      <c r="AR51" s="5"/>
      <c r="AS51" s="5"/>
      <c r="AU51" s="5"/>
      <c r="AV51" s="20">
        <f t="shared" si="4"/>
        <v>0</v>
      </c>
      <c r="AW51" s="22" t="s">
        <v>49</v>
      </c>
      <c r="AY51" s="22">
        <v>127370</v>
      </c>
      <c r="BA51" s="22">
        <v>26700</v>
      </c>
      <c r="BC51" s="22">
        <v>154070</v>
      </c>
      <c r="BD51" s="22" t="s">
        <v>48</v>
      </c>
      <c r="BF51" s="22">
        <v>11464811.039999999</v>
      </c>
      <c r="BH51" s="22">
        <v>4240044.7</v>
      </c>
      <c r="BJ51" s="22">
        <v>15704855.74</v>
      </c>
    </row>
    <row r="52" spans="1:62" x14ac:dyDescent="0.2">
      <c r="A52" s="23"/>
      <c r="C52" s="25"/>
      <c r="D52" s="25"/>
      <c r="E52" s="29"/>
      <c r="G52" s="25"/>
      <c r="H52" s="20">
        <f t="shared" si="5"/>
        <v>0</v>
      </c>
      <c r="I52" s="23"/>
      <c r="J52" s="23"/>
      <c r="K52" s="23"/>
      <c r="L52" s="23"/>
      <c r="M52" s="23"/>
      <c r="N52" s="23"/>
      <c r="O52" s="23"/>
      <c r="Q52" s="32"/>
      <c r="X52" s="20">
        <f t="shared" si="1"/>
        <v>0</v>
      </c>
      <c r="Y52" s="4"/>
      <c r="AA52" s="5"/>
      <c r="AB52" s="5"/>
      <c r="AC52" s="5"/>
      <c r="AE52" s="5"/>
      <c r="AF52" s="20">
        <f t="shared" si="2"/>
        <v>0</v>
      </c>
      <c r="AG52" s="4"/>
      <c r="AI52" s="5"/>
      <c r="AJ52" s="5"/>
      <c r="AK52" s="5"/>
      <c r="AM52" s="5"/>
      <c r="AN52" s="20">
        <f t="shared" si="3"/>
        <v>0</v>
      </c>
      <c r="AO52" s="4"/>
      <c r="AQ52" s="5"/>
      <c r="AR52" s="5"/>
      <c r="AS52" s="5"/>
      <c r="AU52" s="5"/>
      <c r="AV52" s="20">
        <f t="shared" si="4"/>
        <v>0</v>
      </c>
      <c r="AW52" s="22" t="s">
        <v>10</v>
      </c>
      <c r="AY52" s="22">
        <v>15868883.699999999</v>
      </c>
      <c r="BA52" s="22">
        <v>2905263.4</v>
      </c>
      <c r="BC52" s="22">
        <v>18774147.100000001</v>
      </c>
      <c r="BD52" s="22" t="s">
        <v>204</v>
      </c>
      <c r="BF52" s="22">
        <v>154070</v>
      </c>
      <c r="BH52" s="22">
        <v>21050</v>
      </c>
      <c r="BJ52" s="22">
        <v>175120</v>
      </c>
    </row>
    <row r="53" spans="1:62" x14ac:dyDescent="0.2">
      <c r="A53" s="23"/>
      <c r="C53" s="25"/>
      <c r="D53" s="25"/>
      <c r="E53" s="29"/>
      <c r="G53" s="25"/>
      <c r="H53" s="20">
        <f t="shared" si="5"/>
        <v>0</v>
      </c>
      <c r="I53" s="23"/>
      <c r="J53" s="23"/>
      <c r="K53" s="23"/>
      <c r="L53" s="23"/>
      <c r="M53" s="23"/>
      <c r="N53" s="23"/>
      <c r="O53" s="23"/>
      <c r="Q53" s="32"/>
      <c r="X53" s="20">
        <f t="shared" si="1"/>
        <v>0</v>
      </c>
      <c r="Y53" s="4"/>
      <c r="AA53" s="5"/>
      <c r="AB53" s="5"/>
      <c r="AC53" s="5"/>
      <c r="AE53" s="5"/>
      <c r="AF53" s="20">
        <f t="shared" si="2"/>
        <v>0</v>
      </c>
      <c r="AG53" s="4"/>
      <c r="AI53" s="5"/>
      <c r="AJ53" s="5"/>
      <c r="AK53" s="5"/>
      <c r="AM53" s="5"/>
      <c r="AN53" s="20">
        <f t="shared" si="3"/>
        <v>0</v>
      </c>
      <c r="AO53" s="4"/>
      <c r="AQ53" s="5"/>
      <c r="AR53" s="5"/>
      <c r="AS53" s="5"/>
      <c r="AU53" s="5"/>
      <c r="AV53" s="20">
        <f t="shared" si="4"/>
        <v>0</v>
      </c>
      <c r="AW53" s="22" t="s">
        <v>11</v>
      </c>
      <c r="AY53" s="22">
        <v>260111679.21000001</v>
      </c>
      <c r="BA53" s="22">
        <v>123956615.89</v>
      </c>
      <c r="BC53" s="22">
        <v>384068295.10000002</v>
      </c>
      <c r="BD53" s="22" t="s">
        <v>10</v>
      </c>
      <c r="BF53" s="22">
        <v>18774147.100000001</v>
      </c>
      <c r="BH53" s="22">
        <v>4515198.6500000004</v>
      </c>
      <c r="BJ53" s="22">
        <v>23289345.75</v>
      </c>
    </row>
    <row r="54" spans="1:62" x14ac:dyDescent="0.2">
      <c r="A54" s="23" t="s">
        <v>119</v>
      </c>
      <c r="C54" s="25">
        <v>75963606.629999995</v>
      </c>
      <c r="E54" s="29">
        <v>0</v>
      </c>
      <c r="G54" s="25">
        <v>75963606.629999995</v>
      </c>
      <c r="H54" s="20">
        <f t="shared" si="5"/>
        <v>0</v>
      </c>
      <c r="I54" s="23" t="s">
        <v>119</v>
      </c>
      <c r="J54" s="23"/>
      <c r="K54" s="23">
        <v>75963606.629999995</v>
      </c>
      <c r="L54" s="23"/>
      <c r="M54" s="23">
        <v>0</v>
      </c>
      <c r="N54" s="23"/>
      <c r="O54" s="23">
        <v>75963606.629999995</v>
      </c>
      <c r="Q54" s="32" t="s">
        <v>119</v>
      </c>
      <c r="S54" s="31">
        <v>75963606.629999995</v>
      </c>
      <c r="U54" s="22">
        <v>0</v>
      </c>
      <c r="W54" s="22">
        <v>75963606.629999995</v>
      </c>
      <c r="X54" s="20">
        <f t="shared" si="1"/>
        <v>0</v>
      </c>
      <c r="Y54" s="4" t="s">
        <v>119</v>
      </c>
      <c r="AA54" s="5">
        <v>75963606.629999995</v>
      </c>
      <c r="AC54" s="5">
        <v>0</v>
      </c>
      <c r="AE54" s="5">
        <v>75963606.629999995</v>
      </c>
      <c r="AF54" s="20">
        <f t="shared" si="2"/>
        <v>0</v>
      </c>
      <c r="AG54" s="4" t="s">
        <v>119</v>
      </c>
      <c r="AI54" s="5">
        <v>75963606.629999995</v>
      </c>
      <c r="AK54" s="5">
        <v>0</v>
      </c>
      <c r="AM54" s="5">
        <v>75963606.629999995</v>
      </c>
      <c r="AN54" s="20">
        <f t="shared" si="3"/>
        <v>0</v>
      </c>
      <c r="AO54" s="4" t="s">
        <v>119</v>
      </c>
      <c r="AQ54" s="5">
        <v>75963606.629999995</v>
      </c>
      <c r="AS54" s="5">
        <v>0</v>
      </c>
      <c r="AU54" s="5">
        <v>75963606.629999995</v>
      </c>
      <c r="AV54" s="20">
        <f t="shared" si="4"/>
        <v>0</v>
      </c>
      <c r="AW54" s="22" t="s">
        <v>12</v>
      </c>
      <c r="AY54" s="22">
        <v>145998189.72</v>
      </c>
      <c r="BA54" s="22">
        <v>72999094.920000002</v>
      </c>
      <c r="BC54" s="22">
        <v>218997284.63999999</v>
      </c>
      <c r="BD54" s="22" t="s">
        <v>11</v>
      </c>
      <c r="BF54" s="22">
        <v>384068295.10000002</v>
      </c>
      <c r="BH54" s="22">
        <v>114715763.48</v>
      </c>
      <c r="BJ54" s="22">
        <v>498784058.57999998</v>
      </c>
    </row>
    <row r="55" spans="1:62" x14ac:dyDescent="0.2">
      <c r="A55" s="23"/>
      <c r="C55" s="25"/>
      <c r="E55" s="29"/>
      <c r="G55" s="25"/>
      <c r="H55" s="20">
        <f t="shared" si="5"/>
        <v>0</v>
      </c>
      <c r="I55" s="23"/>
      <c r="J55" s="23"/>
      <c r="K55" s="23"/>
      <c r="L55" s="23"/>
      <c r="M55" s="23"/>
      <c r="N55" s="23"/>
      <c r="O55" s="23"/>
      <c r="Q55" s="32"/>
      <c r="X55" s="20">
        <f t="shared" si="1"/>
        <v>0</v>
      </c>
      <c r="Y55" s="4"/>
      <c r="AA55" s="5"/>
      <c r="AC55" s="5"/>
      <c r="AE55" s="5"/>
      <c r="AF55" s="20">
        <f t="shared" si="2"/>
        <v>0</v>
      </c>
      <c r="AG55" s="4"/>
      <c r="AI55" s="5"/>
      <c r="AK55" s="5"/>
      <c r="AM55" s="5"/>
      <c r="AN55" s="20">
        <f t="shared" si="3"/>
        <v>0</v>
      </c>
      <c r="AO55" s="4"/>
      <c r="AQ55" s="5"/>
      <c r="AS55" s="5"/>
      <c r="AU55" s="5"/>
      <c r="AV55" s="20">
        <f t="shared" si="4"/>
        <v>0</v>
      </c>
      <c r="AW55" s="22" t="s">
        <v>13</v>
      </c>
      <c r="AY55" s="22">
        <v>2038364.19</v>
      </c>
      <c r="BA55" s="22">
        <v>7947188.79</v>
      </c>
      <c r="BC55" s="22">
        <v>9985552.9800000004</v>
      </c>
      <c r="BD55" s="22" t="s">
        <v>12</v>
      </c>
      <c r="BF55" s="22">
        <v>218997284.63999999</v>
      </c>
      <c r="BH55" s="22">
        <v>60690507.57</v>
      </c>
      <c r="BJ55" s="22">
        <v>279687792.20999998</v>
      </c>
    </row>
    <row r="56" spans="1:62" x14ac:dyDescent="0.2">
      <c r="A56" s="23"/>
      <c r="C56" s="25"/>
      <c r="E56" s="29"/>
      <c r="G56" s="25"/>
      <c r="H56" s="20">
        <f t="shared" si="5"/>
        <v>0</v>
      </c>
      <c r="I56" s="23"/>
      <c r="J56" s="23"/>
      <c r="K56" s="23"/>
      <c r="L56" s="23"/>
      <c r="M56" s="23"/>
      <c r="N56" s="23"/>
      <c r="O56" s="23"/>
      <c r="Q56" s="32"/>
      <c r="X56" s="20">
        <f t="shared" si="1"/>
        <v>0</v>
      </c>
      <c r="Y56" s="4"/>
      <c r="AA56" s="5"/>
      <c r="AC56" s="5"/>
      <c r="AE56" s="5"/>
      <c r="AF56" s="20">
        <f t="shared" si="2"/>
        <v>0</v>
      </c>
      <c r="AG56" s="4"/>
      <c r="AI56" s="5"/>
      <c r="AK56" s="5"/>
      <c r="AM56" s="5"/>
      <c r="AN56" s="20">
        <f t="shared" si="3"/>
        <v>0</v>
      </c>
      <c r="AO56" s="4"/>
      <c r="AQ56" s="5"/>
      <c r="AS56" s="5"/>
      <c r="AU56" s="5"/>
      <c r="AV56" s="20">
        <f t="shared" si="4"/>
        <v>0</v>
      </c>
      <c r="AW56" s="22" t="s">
        <v>14</v>
      </c>
      <c r="AY56" s="22">
        <v>15730458.75</v>
      </c>
      <c r="BA56" s="22">
        <v>3146091.75</v>
      </c>
      <c r="BC56" s="22">
        <v>18876550.5</v>
      </c>
      <c r="BD56" s="22" t="s">
        <v>13</v>
      </c>
      <c r="BF56" s="22">
        <v>9985552.9800000004</v>
      </c>
      <c r="BH56" s="22">
        <v>13385571.689999999</v>
      </c>
      <c r="BJ56" s="22">
        <v>23371124.670000002</v>
      </c>
    </row>
    <row r="57" spans="1:62" x14ac:dyDescent="0.2">
      <c r="A57" s="23"/>
      <c r="C57" s="25"/>
      <c r="E57" s="29"/>
      <c r="G57" s="25"/>
      <c r="H57" s="20">
        <f t="shared" si="5"/>
        <v>0</v>
      </c>
      <c r="I57" s="23"/>
      <c r="J57" s="23"/>
      <c r="K57" s="23"/>
      <c r="L57" s="23"/>
      <c r="M57" s="23"/>
      <c r="N57" s="23"/>
      <c r="O57" s="23"/>
      <c r="Q57" s="32"/>
      <c r="X57" s="20">
        <f t="shared" si="1"/>
        <v>0</v>
      </c>
      <c r="Y57" s="4"/>
      <c r="AA57" s="5"/>
      <c r="AC57" s="5"/>
      <c r="AE57" s="5"/>
      <c r="AF57" s="20">
        <f t="shared" si="2"/>
        <v>0</v>
      </c>
      <c r="AG57" s="4"/>
      <c r="AI57" s="5"/>
      <c r="AK57" s="5"/>
      <c r="AM57" s="5"/>
      <c r="AN57" s="20">
        <f t="shared" si="3"/>
        <v>0</v>
      </c>
      <c r="AO57" s="4"/>
      <c r="AQ57" s="5"/>
      <c r="AS57" s="5"/>
      <c r="AU57" s="5"/>
      <c r="AV57" s="20">
        <f t="shared" si="4"/>
        <v>0</v>
      </c>
      <c r="AW57" s="22" t="s">
        <v>16</v>
      </c>
      <c r="AX57" s="22">
        <v>102220173.2</v>
      </c>
      <c r="AZ57" s="22">
        <v>59610425.659999996</v>
      </c>
      <c r="BB57" s="22">
        <v>161830598.86000001</v>
      </c>
      <c r="BD57" s="22" t="s">
        <v>14</v>
      </c>
      <c r="BF57" s="22">
        <v>18876550.5</v>
      </c>
      <c r="BH57" s="22">
        <v>0</v>
      </c>
      <c r="BJ57" s="22">
        <v>18876550.5</v>
      </c>
    </row>
    <row r="58" spans="1:62" x14ac:dyDescent="0.2">
      <c r="A58" s="23"/>
      <c r="C58" s="25"/>
      <c r="E58" s="29"/>
      <c r="G58" s="25"/>
      <c r="H58" s="20">
        <f t="shared" si="5"/>
        <v>0</v>
      </c>
      <c r="I58" s="23"/>
      <c r="J58" s="23"/>
      <c r="K58" s="23"/>
      <c r="L58" s="23"/>
      <c r="M58" s="23"/>
      <c r="N58" s="23"/>
      <c r="O58" s="23"/>
      <c r="Q58" s="32"/>
      <c r="X58" s="20">
        <f t="shared" si="1"/>
        <v>0</v>
      </c>
      <c r="Y58" s="4"/>
      <c r="AA58" s="5"/>
      <c r="AC58" s="5"/>
      <c r="AE58" s="5"/>
      <c r="AF58" s="20">
        <f t="shared" si="2"/>
        <v>0</v>
      </c>
      <c r="AG58" s="4"/>
      <c r="AI58" s="5"/>
      <c r="AK58" s="5"/>
      <c r="AM58" s="5"/>
      <c r="AN58" s="20">
        <f t="shared" si="3"/>
        <v>0</v>
      </c>
      <c r="AO58" s="4"/>
      <c r="AQ58" s="5"/>
      <c r="AS58" s="5"/>
      <c r="AU58" s="5"/>
      <c r="AV58" s="20">
        <f t="shared" si="4"/>
        <v>0</v>
      </c>
      <c r="AW58" s="22" t="s">
        <v>17</v>
      </c>
      <c r="AX58" s="22">
        <v>4747620.3899999997</v>
      </c>
      <c r="AZ58" s="22">
        <v>2433550.06</v>
      </c>
      <c r="BB58" s="22">
        <v>7181170.4500000002</v>
      </c>
      <c r="BD58" s="22" t="s">
        <v>130</v>
      </c>
      <c r="BE58" s="22">
        <v>161830598.86000001</v>
      </c>
      <c r="BG58" s="22">
        <v>54877438.390000001</v>
      </c>
      <c r="BI58" s="22">
        <v>216708037.25</v>
      </c>
    </row>
    <row r="59" spans="1:62" x14ac:dyDescent="0.2">
      <c r="A59" s="23"/>
      <c r="C59" s="25"/>
      <c r="E59" s="29"/>
      <c r="G59" s="25"/>
      <c r="H59" s="20">
        <f t="shared" si="5"/>
        <v>0</v>
      </c>
      <c r="I59" s="23"/>
      <c r="J59" s="23"/>
      <c r="K59" s="23"/>
      <c r="L59" s="23"/>
      <c r="M59" s="23"/>
      <c r="N59" s="23"/>
      <c r="O59" s="23"/>
      <c r="Q59" s="32"/>
      <c r="X59" s="20">
        <f t="shared" si="1"/>
        <v>0</v>
      </c>
      <c r="Y59" s="4"/>
      <c r="AA59" s="5"/>
      <c r="AC59" s="5"/>
      <c r="AE59" s="5"/>
      <c r="AF59" s="20">
        <f t="shared" si="2"/>
        <v>0</v>
      </c>
      <c r="AG59" s="4"/>
      <c r="AI59" s="5"/>
      <c r="AK59" s="5"/>
      <c r="AM59" s="5"/>
      <c r="AN59" s="20">
        <f t="shared" si="3"/>
        <v>0</v>
      </c>
      <c r="AO59" s="4"/>
      <c r="AQ59" s="5"/>
      <c r="AS59" s="5"/>
      <c r="AU59" s="5"/>
      <c r="AV59" s="20">
        <f t="shared" si="4"/>
        <v>0</v>
      </c>
      <c r="AW59" s="22" t="s">
        <v>18</v>
      </c>
      <c r="AX59" s="22">
        <v>26429385</v>
      </c>
      <c r="AZ59" s="22">
        <v>11708800.08</v>
      </c>
      <c r="BB59" s="22">
        <v>38138185.079999998</v>
      </c>
      <c r="BD59" s="22" t="s">
        <v>131</v>
      </c>
      <c r="BE59" s="22">
        <v>7181170.4500000002</v>
      </c>
      <c r="BG59" s="22">
        <v>2451944.7999999998</v>
      </c>
      <c r="BI59" s="22">
        <v>9633115.25</v>
      </c>
    </row>
    <row r="60" spans="1:62" x14ac:dyDescent="0.2">
      <c r="A60" s="23" t="s">
        <v>120</v>
      </c>
      <c r="C60" s="25">
        <v>5707851.71</v>
      </c>
      <c r="E60" s="29">
        <v>0</v>
      </c>
      <c r="G60" s="25">
        <v>5707851.71</v>
      </c>
      <c r="H60" s="20">
        <f t="shared" si="5"/>
        <v>0</v>
      </c>
      <c r="I60" s="24" t="s">
        <v>120</v>
      </c>
      <c r="J60" s="24"/>
      <c r="K60" s="24">
        <v>5707851.71</v>
      </c>
      <c r="L60" s="24"/>
      <c r="M60" s="24">
        <v>0</v>
      </c>
      <c r="N60" s="24"/>
      <c r="O60" s="24">
        <v>5707851.71</v>
      </c>
      <c r="Q60" s="32" t="s">
        <v>120</v>
      </c>
      <c r="S60" s="31">
        <v>5707851.71</v>
      </c>
      <c r="U60" s="22">
        <v>0</v>
      </c>
      <c r="W60" s="22">
        <v>5707851.71</v>
      </c>
      <c r="X60" s="20">
        <f t="shared" si="1"/>
        <v>0</v>
      </c>
      <c r="Y60" s="6" t="s">
        <v>120</v>
      </c>
      <c r="AA60" s="5">
        <v>5707851.71</v>
      </c>
      <c r="AC60" s="5">
        <v>0</v>
      </c>
      <c r="AE60" s="5">
        <v>5707851.71</v>
      </c>
      <c r="AF60" s="20">
        <f t="shared" si="2"/>
        <v>0</v>
      </c>
      <c r="AG60" s="6" t="s">
        <v>120</v>
      </c>
      <c r="AI60" s="5">
        <v>5707851.71</v>
      </c>
      <c r="AK60" s="5">
        <v>0</v>
      </c>
      <c r="AM60" s="5">
        <v>5707851.71</v>
      </c>
      <c r="AN60" s="20">
        <f t="shared" si="3"/>
        <v>0</v>
      </c>
      <c r="AO60" s="6" t="s">
        <v>120</v>
      </c>
      <c r="AQ60" s="5">
        <v>5707851.71</v>
      </c>
      <c r="AS60" s="5">
        <v>0</v>
      </c>
      <c r="AU60" s="5">
        <v>5707851.71</v>
      </c>
      <c r="AV60" s="20">
        <f t="shared" si="4"/>
        <v>0</v>
      </c>
      <c r="AW60" s="22" t="s">
        <v>19</v>
      </c>
      <c r="AX60" s="22">
        <v>23677356.41</v>
      </c>
      <c r="AZ60" s="22">
        <v>11349346.060000001</v>
      </c>
      <c r="BB60" s="22">
        <v>35026702.469999999</v>
      </c>
      <c r="BD60" s="22" t="s">
        <v>132</v>
      </c>
      <c r="BE60" s="22">
        <v>38138185.079999998</v>
      </c>
      <c r="BG60" s="22">
        <v>8376818.9100000001</v>
      </c>
      <c r="BI60" s="22">
        <v>46515003.990000002</v>
      </c>
    </row>
    <row r="61" spans="1:62" x14ac:dyDescent="0.2">
      <c r="A61" s="23" t="s">
        <v>121</v>
      </c>
      <c r="C61" s="25">
        <v>55151398.100000001</v>
      </c>
      <c r="D61" s="25">
        <v>55151398.100000001</v>
      </c>
      <c r="E61" s="29">
        <v>0</v>
      </c>
      <c r="G61" s="25">
        <v>0</v>
      </c>
      <c r="H61" s="20">
        <f t="shared" si="5"/>
        <v>0</v>
      </c>
      <c r="I61" s="24"/>
      <c r="J61" s="24"/>
      <c r="K61" s="24"/>
      <c r="L61" s="24"/>
      <c r="M61" s="24"/>
      <c r="N61" s="24"/>
      <c r="O61" s="24"/>
      <c r="Q61" s="32"/>
      <c r="X61" s="20">
        <f t="shared" si="1"/>
        <v>0</v>
      </c>
      <c r="Y61" s="6"/>
      <c r="AA61" s="5"/>
      <c r="AC61" s="5"/>
      <c r="AE61" s="5"/>
      <c r="AF61" s="20">
        <f t="shared" si="2"/>
        <v>0</v>
      </c>
      <c r="AG61" s="6"/>
      <c r="AI61" s="5"/>
      <c r="AK61" s="5"/>
      <c r="AM61" s="5"/>
      <c r="AN61" s="20">
        <f t="shared" si="3"/>
        <v>0</v>
      </c>
      <c r="AO61" s="6"/>
      <c r="AQ61" s="5"/>
      <c r="AS61" s="5"/>
      <c r="AU61" s="5"/>
      <c r="AV61" s="20">
        <f t="shared" si="4"/>
        <v>0</v>
      </c>
      <c r="AW61" s="22" t="s">
        <v>20</v>
      </c>
      <c r="AX61" s="22">
        <v>38273093.619999997</v>
      </c>
      <c r="AZ61" s="22">
        <v>19094789.260000002</v>
      </c>
      <c r="BB61" s="22">
        <v>57367882.880000003</v>
      </c>
      <c r="BD61" s="22" t="s">
        <v>19</v>
      </c>
      <c r="BE61" s="22">
        <v>35026702.469999999</v>
      </c>
      <c r="BG61" s="22">
        <v>14017181.289999999</v>
      </c>
      <c r="BI61" s="22">
        <v>49043883.759999998</v>
      </c>
    </row>
    <row r="62" spans="1:62" x14ac:dyDescent="0.2">
      <c r="A62" s="23" t="s">
        <v>122</v>
      </c>
      <c r="C62" s="25">
        <v>751275589.61000001</v>
      </c>
      <c r="D62" s="25">
        <v>1760706.32</v>
      </c>
      <c r="E62" s="29">
        <v>56158077.119999997</v>
      </c>
      <c r="G62" s="25">
        <v>805672960.40999997</v>
      </c>
      <c r="H62" s="20">
        <f t="shared" si="5"/>
        <v>0</v>
      </c>
      <c r="I62" s="23" t="s">
        <v>122</v>
      </c>
      <c r="J62" s="23"/>
      <c r="K62" s="23">
        <v>55151398.100000001</v>
      </c>
      <c r="L62" s="23">
        <v>55151398.100000001</v>
      </c>
      <c r="M62" s="23">
        <v>0</v>
      </c>
      <c r="N62" s="23"/>
      <c r="O62" s="23">
        <v>0</v>
      </c>
      <c r="Q62" s="32" t="s">
        <v>122</v>
      </c>
      <c r="S62" s="22"/>
      <c r="X62" s="20">
        <f t="shared" si="1"/>
        <v>0</v>
      </c>
      <c r="Y62" s="6" t="s">
        <v>122</v>
      </c>
      <c r="AA62" s="5">
        <v>805610951.36000001</v>
      </c>
      <c r="AB62" s="22">
        <v>159434.85999999999</v>
      </c>
      <c r="AC62" s="5">
        <v>221443.91</v>
      </c>
      <c r="AE62" s="5">
        <v>805672960.40999997</v>
      </c>
      <c r="AF62" s="20">
        <f t="shared" si="2"/>
        <v>0</v>
      </c>
      <c r="AG62" s="4" t="s">
        <v>123</v>
      </c>
      <c r="AN62" s="20">
        <f t="shared" si="3"/>
        <v>0</v>
      </c>
      <c r="AO62" s="4" t="s">
        <v>122</v>
      </c>
      <c r="AV62" s="20">
        <f t="shared" si="4"/>
        <v>0</v>
      </c>
      <c r="AW62" s="22" t="s">
        <v>195</v>
      </c>
      <c r="AX62" s="22">
        <v>3316928.71</v>
      </c>
      <c r="AZ62" s="22">
        <v>1625449.81</v>
      </c>
      <c r="BB62" s="22">
        <v>4942378.5199999996</v>
      </c>
      <c r="BD62" s="22" t="s">
        <v>20</v>
      </c>
      <c r="BE62" s="22">
        <v>57367882.880000003</v>
      </c>
      <c r="BG62" s="22">
        <v>26151963.690000001</v>
      </c>
      <c r="BI62" s="22">
        <v>83519846.569999993</v>
      </c>
    </row>
    <row r="63" spans="1:62" x14ac:dyDescent="0.2">
      <c r="A63" s="23" t="s">
        <v>124</v>
      </c>
      <c r="C63" s="25">
        <v>-600517.12</v>
      </c>
      <c r="D63" s="25">
        <v>4378789.96</v>
      </c>
      <c r="E63" s="29">
        <v>4484650.16</v>
      </c>
      <c r="G63" s="25">
        <v>-494656.92</v>
      </c>
      <c r="H63" s="20">
        <f t="shared" si="5"/>
        <v>0</v>
      </c>
      <c r="I63" s="24" t="s">
        <v>124</v>
      </c>
      <c r="J63" s="24"/>
      <c r="K63" s="24">
        <v>751275589.61000001</v>
      </c>
      <c r="L63" s="24">
        <v>1590988.11</v>
      </c>
      <c r="M63" s="24">
        <v>55936632.869999997</v>
      </c>
      <c r="N63" s="24"/>
      <c r="O63" s="24">
        <v>805621234.37</v>
      </c>
      <c r="Q63" s="24" t="s">
        <v>124</v>
      </c>
      <c r="S63" s="31">
        <v>805621234.37</v>
      </c>
      <c r="T63" s="22">
        <v>10283.35</v>
      </c>
      <c r="U63" s="22">
        <v>0.34</v>
      </c>
      <c r="W63" s="22">
        <v>805610951.36000001</v>
      </c>
      <c r="X63" s="20">
        <f t="shared" si="1"/>
        <v>0</v>
      </c>
      <c r="Y63" s="4" t="s">
        <v>124</v>
      </c>
      <c r="AB63" s="5">
        <v>494656.92</v>
      </c>
      <c r="AE63" s="5">
        <v>-494656.92</v>
      </c>
      <c r="AF63" s="20">
        <f t="shared" si="2"/>
        <v>0</v>
      </c>
      <c r="AG63" s="6" t="s">
        <v>124</v>
      </c>
      <c r="AI63" s="5">
        <v>805672960.40999997</v>
      </c>
      <c r="AJ63" s="5">
        <v>667192.07999999996</v>
      </c>
      <c r="AK63" s="5">
        <v>112835.94</v>
      </c>
      <c r="AM63" s="5">
        <v>805118604.26999998</v>
      </c>
      <c r="AN63" s="20">
        <f t="shared" si="3"/>
        <v>0</v>
      </c>
      <c r="AO63" s="6" t="s">
        <v>124</v>
      </c>
      <c r="AQ63" s="5">
        <v>805118604.26999998</v>
      </c>
      <c r="AR63" s="5">
        <v>42618.04</v>
      </c>
      <c r="AS63" s="5">
        <v>113112.15</v>
      </c>
      <c r="AU63" s="5">
        <v>805189098.38</v>
      </c>
      <c r="AV63" s="20">
        <f t="shared" si="4"/>
        <v>0</v>
      </c>
      <c r="AW63" s="22" t="s">
        <v>22</v>
      </c>
      <c r="AX63" s="22">
        <v>2729097.91</v>
      </c>
      <c r="AZ63" s="22">
        <v>1148220.9099999999</v>
      </c>
      <c r="BB63" s="22">
        <v>3877318.82</v>
      </c>
      <c r="BD63" s="22" t="s">
        <v>205</v>
      </c>
      <c r="BE63" s="22">
        <v>4942378.5199999996</v>
      </c>
      <c r="BG63" s="22">
        <v>1619759.97</v>
      </c>
      <c r="BI63" s="22">
        <v>6562138.4900000002</v>
      </c>
    </row>
    <row r="64" spans="1:62" s="36" customFormat="1" x14ac:dyDescent="0.2">
      <c r="A64" s="33"/>
      <c r="B64" s="34"/>
      <c r="C64" s="35"/>
      <c r="D64" s="35"/>
      <c r="E64" s="35"/>
      <c r="F64" s="34"/>
      <c r="G64" s="35"/>
      <c r="I64" s="37"/>
      <c r="J64" s="37"/>
      <c r="K64" s="37"/>
      <c r="L64" s="37"/>
      <c r="M64" s="37"/>
      <c r="N64" s="37"/>
      <c r="O64" s="37"/>
      <c r="P64" s="20"/>
      <c r="Q64" s="37"/>
      <c r="X64" s="20">
        <f t="shared" si="1"/>
        <v>0</v>
      </c>
      <c r="Y64" s="13"/>
      <c r="AA64" s="14"/>
      <c r="AC64" s="14"/>
      <c r="AE64" s="14"/>
      <c r="AF64" s="20">
        <f t="shared" si="2"/>
        <v>0</v>
      </c>
      <c r="AG64" s="15"/>
      <c r="AI64" s="14"/>
      <c r="AJ64" s="14"/>
      <c r="AK64" s="14"/>
      <c r="AM64" s="14"/>
      <c r="AN64" s="20">
        <f t="shared" si="3"/>
        <v>0</v>
      </c>
      <c r="AO64" s="15"/>
      <c r="AQ64" s="14"/>
      <c r="AR64" s="14"/>
      <c r="AS64" s="14"/>
      <c r="AU64" s="14"/>
      <c r="AV64" s="20"/>
      <c r="AW64" s="36" t="s">
        <v>23</v>
      </c>
      <c r="AX64" s="36">
        <v>1079600.8899999999</v>
      </c>
      <c r="AZ64" s="36">
        <v>527521.42000000004</v>
      </c>
      <c r="BB64" s="36">
        <v>1607122.31</v>
      </c>
      <c r="BD64" s="36" t="s">
        <v>22</v>
      </c>
      <c r="BE64" s="36">
        <v>3877318.82</v>
      </c>
      <c r="BG64" s="36">
        <v>1797498.17</v>
      </c>
      <c r="BI64" s="36">
        <v>5674816.9900000002</v>
      </c>
    </row>
    <row r="65" spans="1:61" x14ac:dyDescent="0.2">
      <c r="A65" s="23" t="s">
        <v>1</v>
      </c>
      <c r="C65" s="25">
        <v>0</v>
      </c>
      <c r="E65" s="29">
        <v>1940467.48</v>
      </c>
      <c r="G65" s="25">
        <v>1940467.48</v>
      </c>
      <c r="H65" s="20">
        <f t="shared" si="5"/>
        <v>0</v>
      </c>
      <c r="I65" s="23" t="s">
        <v>1</v>
      </c>
      <c r="J65" s="23"/>
      <c r="K65" s="23">
        <v>0</v>
      </c>
      <c r="L65" s="23"/>
      <c r="M65" s="23">
        <v>864159.2</v>
      </c>
      <c r="N65" s="23"/>
      <c r="O65" s="23">
        <v>864159.2</v>
      </c>
      <c r="Q65" s="32" t="s">
        <v>1</v>
      </c>
      <c r="S65" s="31">
        <v>864159.2</v>
      </c>
      <c r="U65" s="22">
        <v>768151.02</v>
      </c>
      <c r="W65" s="22">
        <v>1632310.22</v>
      </c>
      <c r="X65" s="20">
        <f>+S65-O65</f>
        <v>0</v>
      </c>
      <c r="Y65" s="6" t="s">
        <v>1</v>
      </c>
      <c r="AA65" s="5">
        <v>1632310.22</v>
      </c>
      <c r="AC65" s="5">
        <v>308157.26</v>
      </c>
      <c r="AE65" s="5">
        <v>1940467.48</v>
      </c>
      <c r="AF65" s="20">
        <f>+AA65-W65</f>
        <v>0</v>
      </c>
      <c r="AG65" s="4" t="s">
        <v>1</v>
      </c>
      <c r="AI65" s="5">
        <v>1940467.48</v>
      </c>
      <c r="AK65" s="5">
        <v>749247.1</v>
      </c>
      <c r="AM65" s="5">
        <v>2689714.58</v>
      </c>
      <c r="AN65" s="20">
        <f>+AI65-AE65</f>
        <v>0</v>
      </c>
      <c r="AO65" s="4" t="s">
        <v>1</v>
      </c>
      <c r="AQ65" s="5">
        <v>2689714.58</v>
      </c>
      <c r="AS65" s="5">
        <v>547691.98</v>
      </c>
      <c r="AU65" s="5">
        <v>3237406.56</v>
      </c>
      <c r="AV65" s="20">
        <f>+AQ65-AM65</f>
        <v>0</v>
      </c>
      <c r="AW65" s="22" t="s">
        <v>24</v>
      </c>
      <c r="AX65" s="22">
        <v>3173111.97</v>
      </c>
      <c r="AZ65" s="22">
        <v>1135077.52</v>
      </c>
      <c r="BB65" s="22">
        <v>4308189.49</v>
      </c>
      <c r="BD65" s="22" t="s">
        <v>23</v>
      </c>
      <c r="BE65" s="22">
        <v>1607122.31</v>
      </c>
      <c r="BG65" s="22">
        <v>549689.43000000005</v>
      </c>
      <c r="BI65" s="22">
        <v>2156811.7400000002</v>
      </c>
    </row>
    <row r="66" spans="1:61" x14ac:dyDescent="0.2">
      <c r="A66" s="23" t="s">
        <v>2</v>
      </c>
      <c r="C66" s="25">
        <v>0</v>
      </c>
      <c r="E66" s="29">
        <v>100946208.79000001</v>
      </c>
      <c r="G66" s="25">
        <v>100946208.79000001</v>
      </c>
      <c r="H66" s="20">
        <f t="shared" si="5"/>
        <v>0</v>
      </c>
      <c r="I66" s="23" t="s">
        <v>2</v>
      </c>
      <c r="J66" s="23"/>
      <c r="K66" s="23">
        <v>0</v>
      </c>
      <c r="L66" s="23"/>
      <c r="M66" s="23">
        <v>34736649.789999999</v>
      </c>
      <c r="N66" s="23"/>
      <c r="O66" s="32">
        <v>34736649.789999999</v>
      </c>
      <c r="Q66" s="32" t="s">
        <v>2</v>
      </c>
      <c r="S66" s="31">
        <v>34736649.789999999</v>
      </c>
      <c r="U66" s="22">
        <v>50222730.189999998</v>
      </c>
      <c r="W66" s="22">
        <v>84959379.980000004</v>
      </c>
      <c r="X66" s="20">
        <f t="shared" ref="X66:X82" si="6">+S66-O66</f>
        <v>0</v>
      </c>
      <c r="Y66" s="4" t="s">
        <v>2</v>
      </c>
      <c r="AA66" s="5">
        <v>84959379.980000004</v>
      </c>
      <c r="AC66" s="5">
        <v>15986828.810000001</v>
      </c>
      <c r="AE66" s="5">
        <v>100946208.79000001</v>
      </c>
      <c r="AF66" s="20">
        <f t="shared" ref="AF66:AF82" si="7">+AA66-W66</f>
        <v>0</v>
      </c>
      <c r="AG66" s="4" t="s">
        <v>2</v>
      </c>
      <c r="AI66" s="5">
        <v>100946208.79000001</v>
      </c>
      <c r="AK66" s="5">
        <v>7831293.5700000003</v>
      </c>
      <c r="AM66" s="5">
        <v>108777502.36</v>
      </c>
      <c r="AN66" s="20">
        <f t="shared" ref="AN66:AN82" si="8">+AI66-AE66</f>
        <v>0</v>
      </c>
      <c r="AO66" s="4" t="s">
        <v>2</v>
      </c>
      <c r="AQ66" s="5">
        <v>108777502.36</v>
      </c>
      <c r="AS66" s="5">
        <v>8544819.5500000007</v>
      </c>
      <c r="AU66" s="5">
        <v>117322321.91</v>
      </c>
      <c r="AV66" s="20">
        <f t="shared" ref="AV66:AV81" si="9">+AQ66-AM66</f>
        <v>0</v>
      </c>
      <c r="AW66" s="22" t="s">
        <v>25</v>
      </c>
      <c r="AX66" s="22">
        <v>915182.14</v>
      </c>
      <c r="AZ66" s="22">
        <v>651181.19999999995</v>
      </c>
      <c r="BB66" s="22">
        <v>1566363.34</v>
      </c>
      <c r="BD66" s="22" t="s">
        <v>139</v>
      </c>
      <c r="BE66" s="22">
        <v>4308189.49</v>
      </c>
      <c r="BG66" s="22">
        <v>2060602.42</v>
      </c>
      <c r="BI66" s="22">
        <v>6368791.9100000001</v>
      </c>
    </row>
    <row r="67" spans="1:61" ht="22.5" x14ac:dyDescent="0.2">
      <c r="A67" s="23" t="s">
        <v>44</v>
      </c>
      <c r="C67" s="25">
        <v>0</v>
      </c>
      <c r="E67" s="29">
        <v>3591667.02</v>
      </c>
      <c r="G67" s="25">
        <v>3591667.02</v>
      </c>
      <c r="H67" s="20">
        <f t="shared" si="5"/>
        <v>0</v>
      </c>
      <c r="I67" s="23" t="s">
        <v>44</v>
      </c>
      <c r="J67" s="23"/>
      <c r="K67" s="24">
        <v>0</v>
      </c>
      <c r="L67" s="24"/>
      <c r="M67" s="24">
        <v>499106.38</v>
      </c>
      <c r="N67" s="24"/>
      <c r="O67" s="24">
        <v>499106.38</v>
      </c>
      <c r="Q67" s="32" t="s">
        <v>44</v>
      </c>
      <c r="S67" s="31">
        <v>499106.38</v>
      </c>
      <c r="U67" s="22">
        <v>1157566.96</v>
      </c>
      <c r="W67" s="22">
        <v>1656673.34</v>
      </c>
      <c r="X67" s="20">
        <f t="shared" si="6"/>
        <v>0</v>
      </c>
      <c r="Y67" s="4" t="s">
        <v>44</v>
      </c>
      <c r="AA67" s="5">
        <v>1656673.34</v>
      </c>
      <c r="AC67" s="5">
        <v>1934993.68</v>
      </c>
      <c r="AE67" s="5">
        <v>3591667.02</v>
      </c>
      <c r="AF67" s="20">
        <f t="shared" si="7"/>
        <v>0</v>
      </c>
      <c r="AG67" s="4" t="s">
        <v>44</v>
      </c>
      <c r="AI67" s="5">
        <v>3591667.02</v>
      </c>
      <c r="AK67" s="5">
        <v>2641507.41</v>
      </c>
      <c r="AM67" s="5">
        <v>6233174.4299999997</v>
      </c>
      <c r="AN67" s="20">
        <f t="shared" si="8"/>
        <v>0</v>
      </c>
      <c r="AO67" s="4" t="s">
        <v>44</v>
      </c>
      <c r="AQ67" s="5">
        <v>6233174.4299999997</v>
      </c>
      <c r="AS67" s="5">
        <v>1631316.07</v>
      </c>
      <c r="AU67" s="5">
        <v>7864490.5</v>
      </c>
      <c r="AV67" s="20">
        <f t="shared" si="9"/>
        <v>0</v>
      </c>
      <c r="AW67" s="22" t="s">
        <v>26</v>
      </c>
      <c r="AX67" s="22">
        <v>42720860.890000001</v>
      </c>
      <c r="AZ67" s="22">
        <v>19173786.98</v>
      </c>
      <c r="BB67" s="22">
        <v>61894647.869999997</v>
      </c>
      <c r="BD67" s="22" t="s">
        <v>25</v>
      </c>
      <c r="BE67" s="22">
        <v>1566363.34</v>
      </c>
      <c r="BG67" s="22">
        <v>584515.18999999994</v>
      </c>
      <c r="BI67" s="22">
        <v>2150878.5299999998</v>
      </c>
    </row>
    <row r="68" spans="1:61" x14ac:dyDescent="0.2">
      <c r="A68" s="23" t="s">
        <v>3</v>
      </c>
      <c r="C68" s="25">
        <v>0</v>
      </c>
      <c r="E68" s="29">
        <v>3425431.27</v>
      </c>
      <c r="G68" s="25">
        <v>3425431.27</v>
      </c>
      <c r="H68" s="20">
        <f t="shared" si="5"/>
        <v>0</v>
      </c>
      <c r="I68" s="24" t="s">
        <v>45</v>
      </c>
      <c r="J68" s="24"/>
      <c r="K68" s="24">
        <v>0</v>
      </c>
      <c r="L68" s="24"/>
      <c r="M68" s="24">
        <v>1296857.32</v>
      </c>
      <c r="N68" s="24"/>
      <c r="O68" s="24">
        <v>1296857.32</v>
      </c>
      <c r="Q68" s="32" t="s">
        <v>3</v>
      </c>
      <c r="S68" s="31">
        <v>1296857.32</v>
      </c>
      <c r="U68" s="22">
        <v>1420549.27</v>
      </c>
      <c r="W68" s="22">
        <v>2717406.59</v>
      </c>
      <c r="X68" s="20">
        <f t="shared" si="6"/>
        <v>0</v>
      </c>
      <c r="Y68" s="4" t="s">
        <v>3</v>
      </c>
      <c r="AA68" s="5">
        <v>2717406.59</v>
      </c>
      <c r="AC68" s="5">
        <v>708024.68</v>
      </c>
      <c r="AE68" s="5">
        <v>3425431.27</v>
      </c>
      <c r="AF68" s="20">
        <f t="shared" si="7"/>
        <v>0</v>
      </c>
      <c r="AG68" s="6" t="s">
        <v>3</v>
      </c>
      <c r="AI68" s="5">
        <v>3425431.27</v>
      </c>
      <c r="AK68" s="5">
        <v>508466.91</v>
      </c>
      <c r="AM68" s="5">
        <v>3933898.18</v>
      </c>
      <c r="AN68" s="20">
        <f t="shared" si="8"/>
        <v>0</v>
      </c>
      <c r="AO68" s="6" t="s">
        <v>45</v>
      </c>
      <c r="AQ68" s="5">
        <v>3933898.18</v>
      </c>
      <c r="AS68" s="5">
        <v>657485.28</v>
      </c>
      <c r="AU68" s="5">
        <v>4591383.46</v>
      </c>
      <c r="AV68" s="20">
        <f t="shared" si="9"/>
        <v>0</v>
      </c>
      <c r="AW68" s="22" t="s">
        <v>196</v>
      </c>
      <c r="AX68" s="22">
        <v>0</v>
      </c>
      <c r="AZ68" s="22">
        <v>725000</v>
      </c>
      <c r="BB68" s="22">
        <v>725000</v>
      </c>
      <c r="BD68" s="22" t="s">
        <v>141</v>
      </c>
      <c r="BE68" s="22">
        <v>61894647.869999997</v>
      </c>
      <c r="BG68" s="22">
        <v>18555195.579999998</v>
      </c>
      <c r="BI68" s="22">
        <v>80449843.450000003</v>
      </c>
    </row>
    <row r="69" spans="1:61" x14ac:dyDescent="0.2">
      <c r="A69" s="23" t="s">
        <v>4</v>
      </c>
      <c r="C69" s="25">
        <v>0</v>
      </c>
      <c r="E69" s="29">
        <v>16135492.73</v>
      </c>
      <c r="G69" s="25">
        <v>16135492.73</v>
      </c>
      <c r="H69" s="20">
        <f t="shared" si="5"/>
        <v>0</v>
      </c>
      <c r="I69" s="24" t="s">
        <v>4</v>
      </c>
      <c r="J69" s="24"/>
      <c r="K69" s="23">
        <v>0</v>
      </c>
      <c r="L69" s="23"/>
      <c r="M69" s="23">
        <v>4010121.06</v>
      </c>
      <c r="N69" s="23"/>
      <c r="O69" s="23">
        <v>4010121.06</v>
      </c>
      <c r="Q69" s="32" t="s">
        <v>4</v>
      </c>
      <c r="S69" s="31">
        <v>4010121.06</v>
      </c>
      <c r="U69" s="22">
        <v>5036800.24</v>
      </c>
      <c r="W69" s="22">
        <v>9046921.3000000007</v>
      </c>
      <c r="X69" s="20">
        <f t="shared" si="6"/>
        <v>0</v>
      </c>
      <c r="Y69" s="6" t="s">
        <v>4</v>
      </c>
      <c r="AA69" s="5">
        <v>9046921.3000000007</v>
      </c>
      <c r="AC69" s="5">
        <v>7088571.4299999997</v>
      </c>
      <c r="AE69" s="5">
        <v>16135492.73</v>
      </c>
      <c r="AF69" s="20">
        <f t="shared" si="7"/>
        <v>0</v>
      </c>
      <c r="AG69" s="6" t="s">
        <v>4</v>
      </c>
      <c r="AI69" s="5">
        <v>16135492.73</v>
      </c>
      <c r="AK69" s="5">
        <v>1603910.23</v>
      </c>
      <c r="AM69" s="5">
        <v>17739402.960000001</v>
      </c>
      <c r="AN69" s="20">
        <f t="shared" si="8"/>
        <v>0</v>
      </c>
      <c r="AO69" s="6" t="s">
        <v>4</v>
      </c>
      <c r="AQ69" s="5">
        <v>17739402.960000001</v>
      </c>
      <c r="AS69" s="5">
        <v>2146554.46</v>
      </c>
      <c r="AU69" s="5">
        <v>19885957.420000002</v>
      </c>
      <c r="AV69" s="20">
        <f t="shared" si="9"/>
        <v>0</v>
      </c>
      <c r="AW69" s="22" t="s">
        <v>27</v>
      </c>
      <c r="AX69" s="22">
        <v>231008.74</v>
      </c>
      <c r="AZ69" s="22">
        <v>164257.70000000001</v>
      </c>
      <c r="BB69" s="22">
        <v>395266.44</v>
      </c>
      <c r="BD69" s="22" t="s">
        <v>196</v>
      </c>
      <c r="BE69" s="22">
        <v>725000</v>
      </c>
      <c r="BG69" s="22">
        <v>0</v>
      </c>
      <c r="BI69" s="22">
        <v>725000</v>
      </c>
    </row>
    <row r="70" spans="1:61" ht="33.75" x14ac:dyDescent="0.2">
      <c r="A70" s="23" t="s">
        <v>5</v>
      </c>
      <c r="C70" s="25">
        <v>0</v>
      </c>
      <c r="E70" s="29">
        <v>2258875.7000000002</v>
      </c>
      <c r="G70" s="25">
        <v>2258875.7000000002</v>
      </c>
      <c r="H70" s="20">
        <f t="shared" si="5"/>
        <v>0</v>
      </c>
      <c r="I70" s="23" t="s">
        <v>46</v>
      </c>
      <c r="J70" s="23"/>
      <c r="K70" s="23">
        <v>0</v>
      </c>
      <c r="L70" s="23"/>
      <c r="M70" s="23">
        <v>548688.92000000004</v>
      </c>
      <c r="N70" s="23"/>
      <c r="O70" s="23">
        <v>548688.92000000004</v>
      </c>
      <c r="Q70" s="32" t="s">
        <v>125</v>
      </c>
      <c r="S70" s="31">
        <v>548688.92000000004</v>
      </c>
      <c r="U70" s="22">
        <v>659198.74</v>
      </c>
      <c r="W70" s="22">
        <v>1207887.6599999999</v>
      </c>
      <c r="X70" s="20">
        <f t="shared" si="6"/>
        <v>0</v>
      </c>
      <c r="Y70" s="6" t="s">
        <v>125</v>
      </c>
      <c r="AA70" s="5">
        <v>1207887.6599999999</v>
      </c>
      <c r="AC70" s="5">
        <v>1050988.04</v>
      </c>
      <c r="AE70" s="5">
        <v>2258875.7000000002</v>
      </c>
      <c r="AF70" s="20">
        <f t="shared" si="7"/>
        <v>0</v>
      </c>
      <c r="AG70" s="4" t="s">
        <v>5</v>
      </c>
      <c r="AI70" s="5">
        <v>2258875.7000000002</v>
      </c>
      <c r="AK70" s="5">
        <v>835077.97</v>
      </c>
      <c r="AM70" s="5">
        <v>3093953.67</v>
      </c>
      <c r="AN70" s="20">
        <f t="shared" si="8"/>
        <v>0</v>
      </c>
      <c r="AO70" s="4" t="s">
        <v>46</v>
      </c>
      <c r="AQ70" s="5">
        <v>3093953.67</v>
      </c>
      <c r="AS70" s="5">
        <v>600929.05000000005</v>
      </c>
      <c r="AU70" s="5">
        <v>3694882.72</v>
      </c>
      <c r="AV70" s="20">
        <f t="shared" si="9"/>
        <v>0</v>
      </c>
      <c r="AW70" s="22" t="s">
        <v>28</v>
      </c>
      <c r="AX70" s="22">
        <v>27970578.559999999</v>
      </c>
      <c r="AZ70" s="22">
        <v>13972272.630000001</v>
      </c>
      <c r="BB70" s="22">
        <v>41942851.189999998</v>
      </c>
      <c r="BD70" s="22" t="s">
        <v>206</v>
      </c>
      <c r="BE70" s="22">
        <v>395266.44</v>
      </c>
      <c r="BG70" s="22">
        <v>98493.68</v>
      </c>
      <c r="BI70" s="22">
        <v>493760.12</v>
      </c>
    </row>
    <row r="71" spans="1:61" x14ac:dyDescent="0.2">
      <c r="A71" s="23" t="s">
        <v>6</v>
      </c>
      <c r="C71" s="25">
        <v>0</v>
      </c>
      <c r="E71" s="29">
        <v>21040145.34</v>
      </c>
      <c r="G71" s="25">
        <v>21040145.34</v>
      </c>
      <c r="H71" s="20">
        <f t="shared" si="5"/>
        <v>0</v>
      </c>
      <c r="I71" s="23" t="s">
        <v>6</v>
      </c>
      <c r="J71" s="23"/>
      <c r="K71" s="23"/>
      <c r="L71" s="23"/>
      <c r="M71" s="23">
        <v>1403779.75</v>
      </c>
      <c r="N71" s="23"/>
      <c r="O71" s="23">
        <v>1403779.75</v>
      </c>
      <c r="Q71" s="32" t="s">
        <v>6</v>
      </c>
      <c r="S71" s="31">
        <v>1403779.75</v>
      </c>
      <c r="U71" s="22">
        <v>2534637.0099999998</v>
      </c>
      <c r="W71" s="22">
        <v>3938416.76</v>
      </c>
      <c r="X71" s="20">
        <f t="shared" si="6"/>
        <v>0</v>
      </c>
      <c r="Y71" s="4" t="s">
        <v>6</v>
      </c>
      <c r="AA71" s="5">
        <v>3938416.76</v>
      </c>
      <c r="AC71" s="5">
        <v>17101728.579999998</v>
      </c>
      <c r="AE71" s="5">
        <v>21040145.34</v>
      </c>
      <c r="AF71" s="20">
        <f t="shared" si="7"/>
        <v>0</v>
      </c>
      <c r="AG71" s="4" t="s">
        <v>6</v>
      </c>
      <c r="AI71" s="5">
        <v>21040145.34</v>
      </c>
      <c r="AK71" s="5">
        <v>1098418.1200000001</v>
      </c>
      <c r="AM71" s="5">
        <v>22138563.460000001</v>
      </c>
      <c r="AN71" s="20">
        <f t="shared" si="8"/>
        <v>0</v>
      </c>
      <c r="AO71" s="4" t="s">
        <v>6</v>
      </c>
      <c r="AQ71" s="5">
        <v>22138563.460000001</v>
      </c>
      <c r="AS71" s="5">
        <v>2796435.21</v>
      </c>
      <c r="AU71" s="5">
        <v>24934998.670000002</v>
      </c>
      <c r="AV71" s="20">
        <f t="shared" si="9"/>
        <v>0</v>
      </c>
      <c r="AW71" s="22" t="s">
        <v>29</v>
      </c>
      <c r="AX71" s="22">
        <v>20990583.539999999</v>
      </c>
      <c r="AZ71" s="22">
        <v>8161474.2000000002</v>
      </c>
      <c r="BB71" s="22">
        <v>29152057.739999998</v>
      </c>
      <c r="BD71" s="22" t="s">
        <v>28</v>
      </c>
      <c r="BE71" s="22">
        <v>41942851.189999998</v>
      </c>
      <c r="BG71" s="22">
        <v>15298534.83</v>
      </c>
      <c r="BI71" s="22">
        <v>57241386.020000003</v>
      </c>
    </row>
    <row r="72" spans="1:61" x14ac:dyDescent="0.2">
      <c r="A72" s="23"/>
      <c r="C72" s="25"/>
      <c r="E72" s="29"/>
      <c r="G72" s="25"/>
      <c r="H72" s="20">
        <f t="shared" si="5"/>
        <v>0</v>
      </c>
      <c r="I72" s="23"/>
      <c r="J72" s="23"/>
      <c r="K72" s="23">
        <v>0</v>
      </c>
      <c r="L72" s="23"/>
      <c r="N72" s="23"/>
      <c r="Q72" s="32"/>
      <c r="X72" s="20">
        <f t="shared" si="6"/>
        <v>0</v>
      </c>
      <c r="Y72" s="4"/>
      <c r="AF72" s="20">
        <f t="shared" si="7"/>
        <v>0</v>
      </c>
      <c r="AG72" s="4"/>
      <c r="AN72" s="20">
        <f t="shared" si="8"/>
        <v>0</v>
      </c>
      <c r="AO72" s="4"/>
      <c r="AV72" s="20">
        <f t="shared" si="9"/>
        <v>0</v>
      </c>
      <c r="AW72" s="22" t="s">
        <v>30</v>
      </c>
      <c r="AX72" s="22">
        <v>23997971.609999999</v>
      </c>
      <c r="AZ72" s="22">
        <v>12151189.869999999</v>
      </c>
      <c r="BB72" s="22">
        <v>36149161.479999997</v>
      </c>
      <c r="BD72" s="22" t="s">
        <v>143</v>
      </c>
      <c r="BE72" s="22">
        <v>29152057.739999998</v>
      </c>
      <c r="BG72" s="22">
        <v>12382669.43</v>
      </c>
      <c r="BI72" s="22">
        <v>41534727.170000002</v>
      </c>
    </row>
    <row r="73" spans="1:61" ht="33.75" x14ac:dyDescent="0.2">
      <c r="A73" s="23" t="s">
        <v>126</v>
      </c>
      <c r="C73" s="25">
        <v>0</v>
      </c>
      <c r="E73" s="29">
        <v>1129236.02</v>
      </c>
      <c r="G73" s="25">
        <v>1129236.02</v>
      </c>
      <c r="H73" s="20">
        <f t="shared" si="5"/>
        <v>0</v>
      </c>
      <c r="I73" s="23" t="s">
        <v>47</v>
      </c>
      <c r="J73" s="23"/>
      <c r="K73" s="24">
        <v>0</v>
      </c>
      <c r="L73" s="24"/>
      <c r="M73" s="24">
        <v>338930.26</v>
      </c>
      <c r="N73" s="24"/>
      <c r="O73" s="24">
        <v>338930.26</v>
      </c>
      <c r="Q73" s="32" t="s">
        <v>127</v>
      </c>
      <c r="S73" s="31">
        <v>338930.26</v>
      </c>
      <c r="U73" s="22">
        <v>309316.40000000002</v>
      </c>
      <c r="W73" s="22">
        <v>648246.66</v>
      </c>
      <c r="X73" s="20">
        <f t="shared" si="6"/>
        <v>0</v>
      </c>
      <c r="Y73" s="4" t="s">
        <v>127</v>
      </c>
      <c r="AA73" s="5">
        <v>648246.66</v>
      </c>
      <c r="AC73" s="5">
        <v>480989.36</v>
      </c>
      <c r="AE73" s="5">
        <v>1129236.02</v>
      </c>
      <c r="AF73" s="20">
        <f t="shared" si="7"/>
        <v>0</v>
      </c>
      <c r="AG73" s="4" t="s">
        <v>47</v>
      </c>
      <c r="AI73" s="5">
        <v>1129236.02</v>
      </c>
      <c r="AK73" s="5">
        <v>533599.97</v>
      </c>
      <c r="AM73" s="5">
        <v>1662835.99</v>
      </c>
      <c r="AN73" s="20">
        <f t="shared" si="8"/>
        <v>0</v>
      </c>
      <c r="AO73" s="4" t="s">
        <v>47</v>
      </c>
      <c r="AQ73" s="5">
        <v>1662835.99</v>
      </c>
      <c r="AS73" s="5">
        <v>467896.81</v>
      </c>
      <c r="AU73" s="5">
        <v>2130732.7999999998</v>
      </c>
      <c r="AV73" s="20">
        <f t="shared" si="9"/>
        <v>0</v>
      </c>
      <c r="AW73" s="22" t="s">
        <v>31</v>
      </c>
      <c r="AX73" s="22">
        <v>5555183.2800000003</v>
      </c>
      <c r="AZ73" s="22">
        <v>3644429.06</v>
      </c>
      <c r="BB73" s="22">
        <v>9199612.3399999999</v>
      </c>
      <c r="BD73" s="22" t="s">
        <v>30</v>
      </c>
      <c r="BE73" s="22">
        <v>36149161.479999997</v>
      </c>
      <c r="BG73" s="22">
        <v>15158703.43</v>
      </c>
      <c r="BI73" s="22">
        <v>51307864.909999996</v>
      </c>
    </row>
    <row r="74" spans="1:61" x14ac:dyDescent="0.2">
      <c r="A74" s="23" t="s">
        <v>48</v>
      </c>
      <c r="B74" s="25"/>
      <c r="C74" s="38">
        <v>0</v>
      </c>
      <c r="E74" s="29">
        <v>4469870.0599999996</v>
      </c>
      <c r="G74" s="25">
        <v>4469870.0599999996</v>
      </c>
      <c r="H74" s="20">
        <f t="shared" si="5"/>
        <v>0</v>
      </c>
      <c r="I74" s="24" t="s">
        <v>48</v>
      </c>
      <c r="J74" s="24"/>
      <c r="K74" s="23">
        <v>0</v>
      </c>
      <c r="L74" s="23"/>
      <c r="M74" s="23">
        <v>2082614.7</v>
      </c>
      <c r="N74" s="23"/>
      <c r="O74" s="23">
        <v>2082614.7</v>
      </c>
      <c r="Q74" s="32" t="s">
        <v>48</v>
      </c>
      <c r="S74" s="31">
        <v>2082614.7</v>
      </c>
      <c r="U74" s="22">
        <v>1188278.19</v>
      </c>
      <c r="W74" s="22">
        <v>3270892.89</v>
      </c>
      <c r="X74" s="20">
        <f t="shared" si="6"/>
        <v>0</v>
      </c>
      <c r="Y74" s="4" t="s">
        <v>48</v>
      </c>
      <c r="AA74" s="5">
        <v>3270892.89</v>
      </c>
      <c r="AC74" s="5">
        <v>1198977.17</v>
      </c>
      <c r="AE74" s="5">
        <v>4469870.0599999996</v>
      </c>
      <c r="AF74" s="20">
        <f t="shared" si="7"/>
        <v>0</v>
      </c>
      <c r="AG74" s="6" t="s">
        <v>48</v>
      </c>
      <c r="AI74" s="5">
        <v>4469870.0599999996</v>
      </c>
      <c r="AK74" s="5">
        <v>896251.18</v>
      </c>
      <c r="AM74" s="5">
        <v>5366121.24</v>
      </c>
      <c r="AN74" s="20">
        <f t="shared" si="8"/>
        <v>0</v>
      </c>
      <c r="AO74" s="6" t="s">
        <v>48</v>
      </c>
      <c r="AQ74" s="5">
        <v>5366121.24</v>
      </c>
      <c r="AS74" s="5">
        <v>1078323.26</v>
      </c>
      <c r="AU74" s="5">
        <v>6444444.5</v>
      </c>
      <c r="AV74" s="20">
        <f t="shared" si="9"/>
        <v>0</v>
      </c>
      <c r="AW74" s="22" t="s">
        <v>32</v>
      </c>
      <c r="AX74" s="22">
        <v>57785315.859999999</v>
      </c>
      <c r="AZ74" s="22">
        <v>27085776.23</v>
      </c>
      <c r="BB74" s="22">
        <v>84871092.090000004</v>
      </c>
      <c r="BD74" s="22" t="s">
        <v>31</v>
      </c>
      <c r="BE74" s="22">
        <v>9199612.3399999999</v>
      </c>
      <c r="BG74" s="22">
        <v>-2011428.26</v>
      </c>
      <c r="BI74" s="22">
        <v>7188184.0800000001</v>
      </c>
    </row>
    <row r="75" spans="1:61" ht="22.5" x14ac:dyDescent="0.2">
      <c r="A75" s="23" t="s">
        <v>49</v>
      </c>
      <c r="C75" s="25">
        <v>0</v>
      </c>
      <c r="E75" s="29">
        <v>94970</v>
      </c>
      <c r="G75" s="25">
        <v>94970</v>
      </c>
      <c r="H75" s="20">
        <f t="shared" si="5"/>
        <v>0</v>
      </c>
      <c r="I75" s="23" t="s">
        <v>49</v>
      </c>
      <c r="J75" s="23"/>
      <c r="K75" s="24">
        <v>0</v>
      </c>
      <c r="L75" s="24"/>
      <c r="M75" s="24">
        <v>24950</v>
      </c>
      <c r="N75" s="24"/>
      <c r="O75" s="24">
        <v>24950</v>
      </c>
      <c r="Q75" s="32" t="s">
        <v>128</v>
      </c>
      <c r="S75" s="31">
        <v>24950</v>
      </c>
      <c r="U75" s="22">
        <v>38000</v>
      </c>
      <c r="W75" s="22">
        <v>62950</v>
      </c>
      <c r="X75" s="20">
        <f t="shared" si="6"/>
        <v>0</v>
      </c>
      <c r="Y75" s="4" t="s">
        <v>49</v>
      </c>
      <c r="AA75" s="5">
        <v>62950</v>
      </c>
      <c r="AC75" s="5">
        <v>32020</v>
      </c>
      <c r="AE75" s="5">
        <v>94970</v>
      </c>
      <c r="AF75" s="20">
        <f t="shared" si="7"/>
        <v>0</v>
      </c>
      <c r="AG75" s="4" t="s">
        <v>49</v>
      </c>
      <c r="AI75" s="5">
        <v>94970</v>
      </c>
      <c r="AK75" s="5">
        <v>9600</v>
      </c>
      <c r="AM75" s="5">
        <v>104570</v>
      </c>
      <c r="AN75" s="20">
        <f t="shared" si="8"/>
        <v>0</v>
      </c>
      <c r="AO75" s="4" t="s">
        <v>49</v>
      </c>
      <c r="AQ75" s="5">
        <v>104570</v>
      </c>
      <c r="AS75" s="5">
        <v>9400</v>
      </c>
      <c r="AU75" s="5">
        <v>113970</v>
      </c>
      <c r="AV75" s="20">
        <f t="shared" si="9"/>
        <v>0</v>
      </c>
      <c r="AW75" s="22" t="s">
        <v>33</v>
      </c>
      <c r="AX75" s="22">
        <v>3536870.06</v>
      </c>
      <c r="AZ75" s="22">
        <v>2898004.01</v>
      </c>
      <c r="BB75" s="22">
        <v>6434874.0700000003</v>
      </c>
      <c r="BD75" s="22" t="s">
        <v>32</v>
      </c>
      <c r="BE75" s="22">
        <v>84871092.090000004</v>
      </c>
      <c r="BG75" s="22">
        <v>32164875.800000001</v>
      </c>
      <c r="BI75" s="22">
        <v>117035967.89</v>
      </c>
    </row>
    <row r="76" spans="1:61" x14ac:dyDescent="0.2">
      <c r="A76" s="23" t="s">
        <v>10</v>
      </c>
      <c r="C76" s="25">
        <v>0</v>
      </c>
      <c r="E76" s="29">
        <v>9017796.4399999995</v>
      </c>
      <c r="G76" s="25">
        <v>9017796.4399999995</v>
      </c>
      <c r="H76" s="20">
        <f t="shared" si="5"/>
        <v>0</v>
      </c>
      <c r="I76" s="24" t="s">
        <v>10</v>
      </c>
      <c r="J76" s="24"/>
      <c r="K76" s="24"/>
      <c r="L76" s="24"/>
      <c r="M76" s="24">
        <v>3318402.37</v>
      </c>
      <c r="N76" s="24"/>
      <c r="O76" s="24">
        <v>3318402.37</v>
      </c>
      <c r="Q76" s="32" t="s">
        <v>10</v>
      </c>
      <c r="S76" s="31">
        <v>3318402.37</v>
      </c>
      <c r="U76" s="22">
        <v>4241609.1399999997</v>
      </c>
      <c r="W76" s="22">
        <v>7560011.5099999998</v>
      </c>
      <c r="X76" s="20">
        <f t="shared" si="6"/>
        <v>0</v>
      </c>
      <c r="Y76" s="6" t="s">
        <v>10</v>
      </c>
      <c r="AA76" s="5">
        <v>7560011.5099999998</v>
      </c>
      <c r="AC76" s="5">
        <v>1457784.93</v>
      </c>
      <c r="AE76" s="5">
        <v>9017796.4399999995</v>
      </c>
      <c r="AF76" s="20">
        <f t="shared" si="7"/>
        <v>0</v>
      </c>
      <c r="AG76" s="6" t="s">
        <v>10</v>
      </c>
      <c r="AI76" s="5">
        <v>9017796.4399999995</v>
      </c>
      <c r="AK76" s="5">
        <v>911880.07</v>
      </c>
      <c r="AM76" s="5">
        <v>9929676.5099999998</v>
      </c>
      <c r="AN76" s="20">
        <f t="shared" si="8"/>
        <v>0</v>
      </c>
      <c r="AO76" s="6" t="s">
        <v>10</v>
      </c>
      <c r="AQ76" s="5">
        <v>9929676.5099999998</v>
      </c>
      <c r="AS76" s="5">
        <v>807716.19</v>
      </c>
      <c r="AU76" s="5">
        <v>10737392.699999999</v>
      </c>
      <c r="AV76" s="20">
        <f t="shared" si="9"/>
        <v>0</v>
      </c>
      <c r="AW76" s="22" t="s">
        <v>34</v>
      </c>
      <c r="AX76" s="22">
        <v>1656048.62</v>
      </c>
      <c r="AZ76" s="22">
        <v>1008232.34</v>
      </c>
      <c r="BB76" s="22">
        <v>2664280.96</v>
      </c>
      <c r="BD76" s="22" t="s">
        <v>33</v>
      </c>
      <c r="BE76" s="22">
        <v>6434874.0700000003</v>
      </c>
      <c r="BG76" s="22">
        <v>5045452.62</v>
      </c>
      <c r="BI76" s="22">
        <v>11480326.689999999</v>
      </c>
    </row>
    <row r="77" spans="1:61" x14ac:dyDescent="0.2">
      <c r="A77" s="23"/>
      <c r="C77" s="25"/>
      <c r="E77" s="29"/>
      <c r="G77" s="25"/>
      <c r="H77" s="20">
        <f t="shared" si="5"/>
        <v>0</v>
      </c>
      <c r="I77" s="24"/>
      <c r="J77" s="24"/>
      <c r="K77" s="24">
        <v>0</v>
      </c>
      <c r="L77" s="24"/>
      <c r="Q77" s="32"/>
      <c r="X77" s="20">
        <f t="shared" si="6"/>
        <v>0</v>
      </c>
      <c r="Y77" s="6"/>
      <c r="AF77" s="20">
        <f t="shared" si="7"/>
        <v>0</v>
      </c>
      <c r="AG77" s="6"/>
      <c r="AN77" s="20">
        <f t="shared" si="8"/>
        <v>0</v>
      </c>
      <c r="AO77" s="6"/>
      <c r="AV77" s="20">
        <f t="shared" si="9"/>
        <v>0</v>
      </c>
      <c r="AW77" s="22" t="s">
        <v>35</v>
      </c>
      <c r="AX77" s="22">
        <v>4492927.8499999996</v>
      </c>
      <c r="AZ77" s="22">
        <v>2474160.06</v>
      </c>
      <c r="BB77" s="22">
        <v>6967087.9100000001</v>
      </c>
      <c r="BD77" s="22" t="s">
        <v>34</v>
      </c>
      <c r="BE77" s="22">
        <v>2664280.96</v>
      </c>
      <c r="BG77" s="22">
        <v>1301773.25</v>
      </c>
      <c r="BI77" s="22">
        <v>3966054.21</v>
      </c>
    </row>
    <row r="78" spans="1:61" x14ac:dyDescent="0.2">
      <c r="A78" s="23" t="s">
        <v>11</v>
      </c>
      <c r="C78" s="25">
        <v>0</v>
      </c>
      <c r="E78" s="29">
        <v>126148862.84</v>
      </c>
      <c r="G78" s="25">
        <v>126148862.84</v>
      </c>
      <c r="H78" s="20">
        <f t="shared" si="5"/>
        <v>0</v>
      </c>
      <c r="I78" s="24" t="s">
        <v>11</v>
      </c>
      <c r="J78" s="24"/>
      <c r="K78" s="24">
        <v>0</v>
      </c>
      <c r="L78" s="24"/>
      <c r="M78" s="24">
        <v>39633868.079999998</v>
      </c>
      <c r="N78" s="24"/>
      <c r="O78" s="24">
        <v>39633868.079999998</v>
      </c>
      <c r="Q78" s="32" t="s">
        <v>11</v>
      </c>
      <c r="S78" s="31">
        <v>39633868.079999998</v>
      </c>
      <c r="U78" s="22">
        <v>49445506.759999998</v>
      </c>
      <c r="W78" s="22">
        <v>89079374.840000004</v>
      </c>
      <c r="X78" s="20">
        <f t="shared" si="6"/>
        <v>0</v>
      </c>
      <c r="Y78" s="4" t="s">
        <v>11</v>
      </c>
      <c r="AA78" s="5">
        <v>89079374.840000004</v>
      </c>
      <c r="AC78" s="5">
        <v>37069488</v>
      </c>
      <c r="AE78" s="5">
        <v>126148862.84</v>
      </c>
      <c r="AF78" s="20">
        <f t="shared" si="7"/>
        <v>0</v>
      </c>
      <c r="AG78" s="6" t="s">
        <v>11</v>
      </c>
      <c r="AI78" s="5">
        <v>126148862.84</v>
      </c>
      <c r="AK78" s="5">
        <v>56621471.82</v>
      </c>
      <c r="AM78" s="5">
        <v>182770334.66</v>
      </c>
      <c r="AN78" s="20">
        <f t="shared" si="8"/>
        <v>0</v>
      </c>
      <c r="AO78" s="6" t="s">
        <v>11</v>
      </c>
      <c r="AQ78" s="5">
        <v>182770334.66</v>
      </c>
      <c r="AS78" s="5">
        <v>42113860.649999999</v>
      </c>
      <c r="AU78" s="5">
        <v>224884195.31</v>
      </c>
      <c r="AV78" s="20">
        <f t="shared" si="9"/>
        <v>0</v>
      </c>
      <c r="AW78" s="22" t="s">
        <v>36</v>
      </c>
      <c r="AX78" s="22">
        <v>2730235.79</v>
      </c>
      <c r="AZ78" s="22">
        <v>2799531.58</v>
      </c>
      <c r="BB78" s="22">
        <v>5529767.3700000001</v>
      </c>
      <c r="BD78" s="22" t="s">
        <v>35</v>
      </c>
      <c r="BE78" s="22">
        <v>6967087.9100000001</v>
      </c>
      <c r="BG78" s="22">
        <v>3313194.29</v>
      </c>
      <c r="BI78" s="22">
        <v>10280282.199999999</v>
      </c>
    </row>
    <row r="79" spans="1:61" x14ac:dyDescent="0.2">
      <c r="A79" s="23" t="s">
        <v>12</v>
      </c>
      <c r="B79" s="25">
        <v>0</v>
      </c>
      <c r="E79" s="29">
        <v>72999094.799999997</v>
      </c>
      <c r="G79" s="39">
        <v>72999094.799999997</v>
      </c>
      <c r="H79" s="20">
        <f t="shared" si="5"/>
        <v>0</v>
      </c>
      <c r="I79" s="24" t="s">
        <v>50</v>
      </c>
      <c r="J79" s="24"/>
      <c r="K79" s="24">
        <v>0</v>
      </c>
      <c r="L79" s="24"/>
      <c r="M79" s="24">
        <v>24333031.579999998</v>
      </c>
      <c r="N79" s="24"/>
      <c r="O79" s="24">
        <v>24333031.579999998</v>
      </c>
      <c r="Q79" s="32" t="s">
        <v>12</v>
      </c>
      <c r="S79" s="31">
        <v>24333031.579999998</v>
      </c>
      <c r="U79" s="22">
        <v>24333031.579999998</v>
      </c>
      <c r="W79" s="22">
        <v>48666063.159999996</v>
      </c>
      <c r="X79" s="20">
        <f t="shared" si="6"/>
        <v>0</v>
      </c>
      <c r="Y79" s="6" t="s">
        <v>129</v>
      </c>
      <c r="AA79" s="5">
        <v>48666063.159999996</v>
      </c>
      <c r="AC79" s="5">
        <v>24333031.640000001</v>
      </c>
      <c r="AE79" s="5">
        <v>72999094.799999997</v>
      </c>
      <c r="AF79" s="20">
        <f t="shared" si="7"/>
        <v>0</v>
      </c>
      <c r="AG79" s="6" t="s">
        <v>50</v>
      </c>
      <c r="AI79" s="5">
        <v>72999094.799999997</v>
      </c>
      <c r="AK79" s="5">
        <v>24333031.640000001</v>
      </c>
      <c r="AM79" s="5">
        <v>97332126.439999998</v>
      </c>
      <c r="AN79" s="20">
        <f t="shared" si="8"/>
        <v>0</v>
      </c>
      <c r="AO79" s="6" t="s">
        <v>50</v>
      </c>
      <c r="AQ79" s="5">
        <v>97332126.439999998</v>
      </c>
      <c r="AS79" s="5">
        <v>24333031.640000001</v>
      </c>
      <c r="AU79" s="5">
        <v>121665158.08</v>
      </c>
      <c r="AV79" s="20">
        <f t="shared" si="9"/>
        <v>0</v>
      </c>
      <c r="AW79" s="22" t="s">
        <v>151</v>
      </c>
      <c r="AX79" s="22">
        <v>671088</v>
      </c>
      <c r="AZ79" s="22">
        <v>386451</v>
      </c>
      <c r="BB79" s="22">
        <v>1057539</v>
      </c>
      <c r="BD79" s="22" t="s">
        <v>36</v>
      </c>
      <c r="BE79" s="22">
        <v>5529767.3700000001</v>
      </c>
      <c r="BG79" s="22">
        <v>1889332.91</v>
      </c>
      <c r="BI79" s="22">
        <v>7419100.2800000003</v>
      </c>
    </row>
    <row r="80" spans="1:61" x14ac:dyDescent="0.2">
      <c r="A80" s="23" t="s">
        <v>13</v>
      </c>
      <c r="B80" s="25">
        <v>0</v>
      </c>
      <c r="E80" s="29">
        <v>584139.69999999995</v>
      </c>
      <c r="G80" s="39">
        <v>584139.69999999995</v>
      </c>
      <c r="H80" s="20">
        <f t="shared" si="5"/>
        <v>0</v>
      </c>
      <c r="I80" s="24" t="s">
        <v>13</v>
      </c>
      <c r="J80" s="24"/>
      <c r="K80" s="24">
        <v>0</v>
      </c>
      <c r="L80" s="24"/>
      <c r="M80" s="24">
        <v>339151.4</v>
      </c>
      <c r="N80" s="24"/>
      <c r="O80" s="24">
        <v>339151.4</v>
      </c>
      <c r="Q80" s="32" t="s">
        <v>13</v>
      </c>
      <c r="S80" s="31">
        <v>339151.4</v>
      </c>
      <c r="U80" s="22">
        <v>95570.4</v>
      </c>
      <c r="W80" s="22">
        <v>434721.8</v>
      </c>
      <c r="X80" s="20">
        <f t="shared" si="6"/>
        <v>0</v>
      </c>
      <c r="Y80" s="6" t="s">
        <v>13</v>
      </c>
      <c r="AA80" s="5">
        <v>434721.8</v>
      </c>
      <c r="AC80" s="5">
        <v>149417.9</v>
      </c>
      <c r="AE80" s="5">
        <v>584139.69999999995</v>
      </c>
      <c r="AF80" s="20">
        <f t="shared" si="7"/>
        <v>0</v>
      </c>
      <c r="AG80" s="6" t="s">
        <v>13</v>
      </c>
      <c r="AI80" s="5">
        <v>584139.69999999995</v>
      </c>
      <c r="AK80" s="5">
        <v>106517.1</v>
      </c>
      <c r="AM80" s="5">
        <v>690656.8</v>
      </c>
      <c r="AN80" s="20">
        <f t="shared" si="8"/>
        <v>0</v>
      </c>
      <c r="AO80" s="6" t="s">
        <v>13</v>
      </c>
      <c r="AQ80" s="5">
        <v>690656.8</v>
      </c>
      <c r="AS80" s="5">
        <v>176404.9</v>
      </c>
      <c r="AU80" s="5">
        <v>867061.7</v>
      </c>
      <c r="AV80" s="20">
        <f t="shared" si="9"/>
        <v>0</v>
      </c>
      <c r="AW80" s="22" t="s">
        <v>38</v>
      </c>
      <c r="AX80" s="22">
        <v>28287934.09</v>
      </c>
      <c r="AZ80" s="22">
        <v>13469281.9</v>
      </c>
      <c r="BB80" s="22">
        <v>41757215.990000002</v>
      </c>
      <c r="BD80" s="22" t="s">
        <v>37</v>
      </c>
      <c r="BE80" s="22">
        <v>1057539</v>
      </c>
      <c r="BG80" s="22">
        <v>347670</v>
      </c>
      <c r="BI80" s="22">
        <v>1405209</v>
      </c>
    </row>
    <row r="81" spans="1:62" x14ac:dyDescent="0.2">
      <c r="A81" s="23"/>
      <c r="B81" s="25"/>
      <c r="E81" s="29"/>
      <c r="G81" s="22"/>
      <c r="I81" s="24" t="s">
        <v>14</v>
      </c>
      <c r="J81" s="24"/>
      <c r="Q81" s="24" t="s">
        <v>14</v>
      </c>
      <c r="X81" s="20">
        <f t="shared" si="6"/>
        <v>0</v>
      </c>
      <c r="Y81" s="6" t="s">
        <v>14</v>
      </c>
      <c r="AF81" s="20">
        <f t="shared" si="7"/>
        <v>0</v>
      </c>
      <c r="AG81" s="6" t="s">
        <v>14</v>
      </c>
      <c r="AI81" s="5">
        <v>0</v>
      </c>
      <c r="AK81" s="5">
        <v>15730458.75</v>
      </c>
      <c r="AM81" s="5">
        <v>15730458.75</v>
      </c>
      <c r="AN81" s="20">
        <f t="shared" si="8"/>
        <v>0</v>
      </c>
      <c r="AO81" s="6" t="s">
        <v>14</v>
      </c>
      <c r="AQ81" s="5">
        <v>15730458.75</v>
      </c>
      <c r="AS81" s="5">
        <v>0</v>
      </c>
      <c r="AU81" s="5">
        <v>15730458.75</v>
      </c>
      <c r="AV81" s="20">
        <f t="shared" si="9"/>
        <v>0</v>
      </c>
      <c r="AW81" s="22" t="s">
        <v>39</v>
      </c>
      <c r="AX81" s="22">
        <v>1405749.48</v>
      </c>
      <c r="AZ81" s="22">
        <v>2535396.27</v>
      </c>
      <c r="BB81" s="22">
        <v>3941145.75</v>
      </c>
      <c r="BD81" s="22" t="s">
        <v>38</v>
      </c>
      <c r="BE81" s="22">
        <v>41757215.990000002</v>
      </c>
      <c r="BG81" s="22">
        <v>17253067.210000001</v>
      </c>
      <c r="BI81" s="22">
        <v>59010283.200000003</v>
      </c>
    </row>
    <row r="82" spans="1:62" x14ac:dyDescent="0.2">
      <c r="A82" s="23"/>
      <c r="B82" s="25"/>
      <c r="E82" s="29"/>
      <c r="G82" s="22"/>
      <c r="I82" s="24"/>
      <c r="J82" s="24"/>
      <c r="K82" s="24"/>
      <c r="L82" s="24"/>
      <c r="M82" s="24"/>
      <c r="N82" s="24"/>
      <c r="O82" s="24"/>
      <c r="Q82" s="32"/>
      <c r="X82" s="20">
        <f t="shared" si="6"/>
        <v>0</v>
      </c>
      <c r="Y82" s="6"/>
      <c r="AA82" s="5"/>
      <c r="AC82" s="5"/>
      <c r="AE82" s="5"/>
      <c r="AF82" s="20">
        <f t="shared" si="7"/>
        <v>0</v>
      </c>
      <c r="AG82" s="6"/>
      <c r="AN82" s="20">
        <f t="shared" si="8"/>
        <v>0</v>
      </c>
      <c r="AO82" s="6"/>
      <c r="AV82" s="20">
        <f t="shared" ref="AV82:AV83" si="10">+AP82-AL82</f>
        <v>0</v>
      </c>
      <c r="AW82" s="22" t="s">
        <v>40</v>
      </c>
      <c r="AX82" s="22">
        <v>32223083.59</v>
      </c>
      <c r="AZ82" s="22">
        <v>12878355.779999999</v>
      </c>
      <c r="BB82" s="22">
        <v>45101439.369999997</v>
      </c>
      <c r="BD82" s="22" t="s">
        <v>39</v>
      </c>
      <c r="BE82" s="22">
        <v>3941145.75</v>
      </c>
      <c r="BG82" s="22">
        <v>4948896.67</v>
      </c>
      <c r="BI82" s="22">
        <v>8890042.4199999999</v>
      </c>
    </row>
    <row r="83" spans="1:62" ht="22.5" x14ac:dyDescent="0.2">
      <c r="A83" s="23" t="s">
        <v>16</v>
      </c>
      <c r="B83" s="25">
        <v>0</v>
      </c>
      <c r="D83" s="25">
        <v>50806242.399999999</v>
      </c>
      <c r="F83" s="25">
        <v>50806242.399999999</v>
      </c>
      <c r="G83" s="22"/>
      <c r="H83" s="20">
        <f>+F83-AD83</f>
        <v>0</v>
      </c>
      <c r="I83" s="23" t="s">
        <v>16</v>
      </c>
      <c r="J83" s="23">
        <v>0</v>
      </c>
      <c r="K83" s="23"/>
      <c r="L83" s="23">
        <v>17219140.59</v>
      </c>
      <c r="M83" s="23"/>
      <c r="N83" s="23">
        <v>17219140.59</v>
      </c>
      <c r="O83" s="23"/>
      <c r="Q83" s="32" t="s">
        <v>16</v>
      </c>
      <c r="R83" s="22">
        <v>17219140.59</v>
      </c>
      <c r="T83" s="22">
        <v>16242776.99</v>
      </c>
      <c r="V83" s="22">
        <v>33461917.579999998</v>
      </c>
      <c r="X83" s="20">
        <f>+R83-N83</f>
        <v>0</v>
      </c>
      <c r="Y83" s="6" t="s">
        <v>16</v>
      </c>
      <c r="Z83" s="22">
        <v>33461917.579999998</v>
      </c>
      <c r="AA83" s="5"/>
      <c r="AB83" s="22">
        <v>17344324.82</v>
      </c>
      <c r="AC83" s="5"/>
      <c r="AD83" s="22">
        <v>50806242.399999999</v>
      </c>
      <c r="AE83" s="5"/>
      <c r="AF83" s="20">
        <f>+Z83-V83</f>
        <v>0</v>
      </c>
      <c r="AG83" s="4" t="s">
        <v>130</v>
      </c>
      <c r="AH83" s="5">
        <v>50806242.399999999</v>
      </c>
      <c r="AJ83" s="5">
        <v>17259465.649999999</v>
      </c>
      <c r="AL83" s="5">
        <v>68065708.049999997</v>
      </c>
      <c r="AN83" s="20">
        <f>+AH83-AD83</f>
        <v>0</v>
      </c>
      <c r="AO83" s="4" t="s">
        <v>16</v>
      </c>
      <c r="AP83" s="5">
        <v>68065708.049999997</v>
      </c>
      <c r="AR83" s="5">
        <v>17167255.98</v>
      </c>
      <c r="AT83" s="5">
        <v>85232964.030000001</v>
      </c>
      <c r="AV83" s="20">
        <f t="shared" si="10"/>
        <v>0</v>
      </c>
      <c r="AW83" s="22" t="s">
        <v>154</v>
      </c>
      <c r="AX83" s="22">
        <v>10743583.6</v>
      </c>
      <c r="AZ83" s="22">
        <v>2362837.5</v>
      </c>
      <c r="BB83" s="22">
        <v>13106421.1</v>
      </c>
      <c r="BD83" s="22" t="s">
        <v>40</v>
      </c>
      <c r="BE83" s="22">
        <v>45101439.369999997</v>
      </c>
      <c r="BG83" s="22">
        <v>19087092.23</v>
      </c>
      <c r="BI83" s="22">
        <v>64188531.600000001</v>
      </c>
    </row>
    <row r="84" spans="1:62" ht="22.5" x14ac:dyDescent="0.2">
      <c r="A84" s="23" t="s">
        <v>17</v>
      </c>
      <c r="B84" s="25">
        <v>0</v>
      </c>
      <c r="D84" s="25">
        <v>2423361.09</v>
      </c>
      <c r="F84" s="25">
        <v>2423361.09</v>
      </c>
      <c r="G84" s="22"/>
      <c r="H84" s="20">
        <f t="shared" ref="H84:H114" si="11">+F84-AD84</f>
        <v>0</v>
      </c>
      <c r="I84" s="23" t="s">
        <v>131</v>
      </c>
      <c r="J84" s="23">
        <v>0</v>
      </c>
      <c r="K84" s="23"/>
      <c r="L84" s="23">
        <v>708622.1</v>
      </c>
      <c r="M84" s="23"/>
      <c r="N84" s="23">
        <v>708622.1</v>
      </c>
      <c r="O84" s="23"/>
      <c r="Q84" s="32" t="s">
        <v>131</v>
      </c>
      <c r="R84" s="22">
        <v>708622.1</v>
      </c>
      <c r="T84" s="22">
        <v>880170.81</v>
      </c>
      <c r="V84" s="22">
        <v>1588792.91</v>
      </c>
      <c r="X84" s="20">
        <f t="shared" ref="X84:X142" si="12">+R84-N84</f>
        <v>0</v>
      </c>
      <c r="Y84" s="6" t="s">
        <v>131</v>
      </c>
      <c r="Z84" s="22">
        <v>1588792.91</v>
      </c>
      <c r="AA84" s="5"/>
      <c r="AB84" s="22">
        <v>834568.18</v>
      </c>
      <c r="AC84" s="5"/>
      <c r="AD84" s="22">
        <v>2423361.09</v>
      </c>
      <c r="AE84" s="5"/>
      <c r="AF84" s="20">
        <f t="shared" ref="AF84:AF142" si="13">+Z84-V84</f>
        <v>0</v>
      </c>
      <c r="AG84" s="4" t="s">
        <v>17</v>
      </c>
      <c r="AH84" s="5">
        <v>2423361.09</v>
      </c>
      <c r="AJ84" s="5">
        <v>793558.62</v>
      </c>
      <c r="AL84" s="5">
        <v>3216919.71</v>
      </c>
      <c r="AN84" s="20">
        <f t="shared" ref="AN84:AN142" si="14">+AH84-AD84</f>
        <v>0</v>
      </c>
      <c r="AO84" s="4" t="s">
        <v>131</v>
      </c>
      <c r="AP84" s="5">
        <v>3216919.71</v>
      </c>
      <c r="AR84" s="5">
        <v>736602.14</v>
      </c>
      <c r="AT84" s="5">
        <v>3953521.85</v>
      </c>
      <c r="AV84" s="20">
        <f t="shared" ref="AV84:AV107" si="15">+AP84-AL84</f>
        <v>0</v>
      </c>
      <c r="AW84" s="22" t="s">
        <v>41</v>
      </c>
      <c r="AX84" s="22">
        <v>3168730.41</v>
      </c>
      <c r="AZ84" s="22">
        <v>1348886.97</v>
      </c>
      <c r="BB84" s="22">
        <v>4517617.38</v>
      </c>
      <c r="BD84" s="22" t="s">
        <v>154</v>
      </c>
      <c r="BE84" s="22">
        <v>13106421.1</v>
      </c>
      <c r="BG84" s="22">
        <v>4531500.1399999997</v>
      </c>
      <c r="BI84" s="22">
        <v>17637921.239999998</v>
      </c>
    </row>
    <row r="85" spans="1:62" x14ac:dyDescent="0.2">
      <c r="A85" s="23" t="s">
        <v>18</v>
      </c>
      <c r="B85" s="25">
        <v>0</v>
      </c>
      <c r="D85" s="25">
        <v>13535171.85</v>
      </c>
      <c r="F85" s="25">
        <v>13535171.85</v>
      </c>
      <c r="G85" s="22"/>
      <c r="H85" s="20">
        <f t="shared" si="11"/>
        <v>0</v>
      </c>
      <c r="I85" s="23" t="s">
        <v>132</v>
      </c>
      <c r="J85" s="23">
        <v>0</v>
      </c>
      <c r="K85" s="23"/>
      <c r="L85" s="23">
        <v>4798720.07</v>
      </c>
      <c r="M85" s="23"/>
      <c r="N85" s="23">
        <v>4798720.07</v>
      </c>
      <c r="O85" s="23"/>
      <c r="Q85" s="32" t="s">
        <v>133</v>
      </c>
      <c r="R85" s="22">
        <v>4798720.07</v>
      </c>
      <c r="T85" s="22">
        <v>4363089.5</v>
      </c>
      <c r="V85" s="22">
        <v>9161809.5700000003</v>
      </c>
      <c r="X85" s="20">
        <f t="shared" si="12"/>
        <v>0</v>
      </c>
      <c r="Y85" s="6" t="s">
        <v>133</v>
      </c>
      <c r="Z85" s="22">
        <v>9161809.5700000003</v>
      </c>
      <c r="AA85" s="5"/>
      <c r="AB85" s="22">
        <v>4373362.28</v>
      </c>
      <c r="AC85" s="5"/>
      <c r="AD85" s="22">
        <v>13535171.85</v>
      </c>
      <c r="AE85" s="5"/>
      <c r="AF85" s="20">
        <f t="shared" si="13"/>
        <v>0</v>
      </c>
      <c r="AG85" s="4" t="s">
        <v>18</v>
      </c>
      <c r="AH85" s="5">
        <v>13535171.85</v>
      </c>
      <c r="AJ85" s="5">
        <v>4698376.41</v>
      </c>
      <c r="AL85" s="5">
        <v>18233548.260000002</v>
      </c>
      <c r="AN85" s="20">
        <f t="shared" si="14"/>
        <v>0</v>
      </c>
      <c r="AO85" s="4" t="s">
        <v>132</v>
      </c>
      <c r="AP85" s="5">
        <v>18233548.260000002</v>
      </c>
      <c r="AR85" s="5">
        <v>3770045.67</v>
      </c>
      <c r="AT85" s="5">
        <v>22003593.93</v>
      </c>
      <c r="AV85" s="20">
        <f t="shared" si="15"/>
        <v>0</v>
      </c>
      <c r="AW85" s="22" t="s">
        <v>42</v>
      </c>
      <c r="AX85" s="22">
        <v>395868.45</v>
      </c>
      <c r="AZ85" s="22">
        <v>244980.85</v>
      </c>
      <c r="BB85" s="22">
        <v>640849.30000000005</v>
      </c>
      <c r="BD85" s="22" t="s">
        <v>41</v>
      </c>
      <c r="BE85" s="22">
        <v>4517617.38</v>
      </c>
      <c r="BG85" s="22">
        <v>1317266.97</v>
      </c>
      <c r="BI85" s="22">
        <v>5834884.3499999996</v>
      </c>
    </row>
    <row r="86" spans="1:62" x14ac:dyDescent="0.2">
      <c r="A86" s="23" t="s">
        <v>19</v>
      </c>
      <c r="B86" s="25">
        <v>0</v>
      </c>
      <c r="D86" s="25">
        <v>10409203.369999999</v>
      </c>
      <c r="F86" s="25">
        <v>10409203.369999999</v>
      </c>
      <c r="G86" s="22"/>
      <c r="H86" s="20">
        <f t="shared" si="11"/>
        <v>0</v>
      </c>
      <c r="I86" s="24" t="s">
        <v>19</v>
      </c>
      <c r="J86" s="24">
        <v>0</v>
      </c>
      <c r="K86" s="24"/>
      <c r="L86" s="24">
        <v>2986517.09</v>
      </c>
      <c r="M86" s="24"/>
      <c r="N86" s="24">
        <v>2986517.09</v>
      </c>
      <c r="O86" s="24"/>
      <c r="Q86" s="32" t="s">
        <v>19</v>
      </c>
      <c r="R86" s="22">
        <v>2986517.09</v>
      </c>
      <c r="T86" s="22">
        <v>4579972.92</v>
      </c>
      <c r="V86" s="22">
        <v>7566490.0099999998</v>
      </c>
      <c r="X86" s="20">
        <f t="shared" si="12"/>
        <v>0</v>
      </c>
      <c r="Y86" s="6" t="s">
        <v>19</v>
      </c>
      <c r="Z86" s="22">
        <v>7566490.0099999998</v>
      </c>
      <c r="AA86" s="5"/>
      <c r="AB86" s="22">
        <v>2842713.36</v>
      </c>
      <c r="AC86" s="5"/>
      <c r="AD86" s="22">
        <v>10409203.369999999</v>
      </c>
      <c r="AE86" s="5"/>
      <c r="AF86" s="20">
        <f t="shared" si="13"/>
        <v>0</v>
      </c>
      <c r="AG86" s="6" t="s">
        <v>19</v>
      </c>
      <c r="AH86" s="5">
        <v>10409203.369999999</v>
      </c>
      <c r="AJ86" s="5">
        <v>4945772.13</v>
      </c>
      <c r="AL86" s="5">
        <v>15354975.5</v>
      </c>
      <c r="AN86" s="20">
        <f t="shared" si="14"/>
        <v>0</v>
      </c>
      <c r="AO86" s="6" t="s">
        <v>19</v>
      </c>
      <c r="AP86" s="5">
        <v>15354975.5</v>
      </c>
      <c r="AR86" s="5">
        <v>3376608.78</v>
      </c>
      <c r="AT86" s="5">
        <v>18731584.280000001</v>
      </c>
      <c r="AV86" s="20">
        <f t="shared" si="15"/>
        <v>0</v>
      </c>
      <c r="AW86" s="22" t="s">
        <v>156</v>
      </c>
      <c r="AX86" s="22">
        <v>7553037.2199999997</v>
      </c>
      <c r="AZ86" s="22">
        <v>0</v>
      </c>
      <c r="BB86" s="22">
        <v>7553037.2199999997</v>
      </c>
      <c r="BD86" s="22" t="s">
        <v>42</v>
      </c>
      <c r="BE86" s="22">
        <v>640849.30000000005</v>
      </c>
      <c r="BG86" s="22">
        <v>309234.98</v>
      </c>
      <c r="BI86" s="22">
        <v>950084.28</v>
      </c>
    </row>
    <row r="87" spans="1:62" ht="22.5" x14ac:dyDescent="0.2">
      <c r="A87" s="23" t="s">
        <v>20</v>
      </c>
      <c r="B87" s="25">
        <v>0</v>
      </c>
      <c r="D87" s="25">
        <v>17334166.5</v>
      </c>
      <c r="F87" s="25">
        <v>17334166.5</v>
      </c>
      <c r="G87" s="22"/>
      <c r="H87" s="20">
        <f t="shared" si="11"/>
        <v>0</v>
      </c>
      <c r="I87" s="23" t="s">
        <v>20</v>
      </c>
      <c r="J87" s="23">
        <v>0</v>
      </c>
      <c r="K87" s="23"/>
      <c r="L87" s="23">
        <v>5597496.4199999999</v>
      </c>
      <c r="M87" s="23"/>
      <c r="N87" s="23">
        <v>5597496.4199999999</v>
      </c>
      <c r="O87" s="23"/>
      <c r="Q87" s="32" t="s">
        <v>20</v>
      </c>
      <c r="R87" s="22">
        <v>5597496.4199999999</v>
      </c>
      <c r="T87" s="22">
        <v>5913575.3600000003</v>
      </c>
      <c r="V87" s="22">
        <v>11511071.779999999</v>
      </c>
      <c r="X87" s="20">
        <f t="shared" si="12"/>
        <v>0</v>
      </c>
      <c r="Y87" s="4" t="s">
        <v>20</v>
      </c>
      <c r="Z87" s="5">
        <v>11511071.779999999</v>
      </c>
      <c r="AB87" s="5">
        <v>5823094.7199999997</v>
      </c>
      <c r="AD87" s="5">
        <v>17334166.5</v>
      </c>
      <c r="AF87" s="20">
        <f t="shared" si="13"/>
        <v>0</v>
      </c>
      <c r="AG87" s="4" t="s">
        <v>20</v>
      </c>
      <c r="AH87" s="5">
        <v>17334166.5</v>
      </c>
      <c r="AJ87" s="5">
        <v>6844759.75</v>
      </c>
      <c r="AL87" s="5">
        <v>24178926.25</v>
      </c>
      <c r="AN87" s="20">
        <f t="shared" si="14"/>
        <v>0</v>
      </c>
      <c r="AO87" s="4" t="s">
        <v>20</v>
      </c>
      <c r="AP87" s="5">
        <v>24178926.25</v>
      </c>
      <c r="AR87" s="5">
        <v>7933666.5800000001</v>
      </c>
      <c r="AT87" s="5">
        <v>32112592.829999998</v>
      </c>
      <c r="AV87" s="20">
        <f t="shared" si="15"/>
        <v>0</v>
      </c>
      <c r="AW87" s="22" t="s">
        <v>157</v>
      </c>
      <c r="AY87" s="22">
        <v>7553037.2199999997</v>
      </c>
      <c r="BA87" s="22">
        <v>0</v>
      </c>
      <c r="BC87" s="22">
        <v>7553037.2199999997</v>
      </c>
      <c r="BD87" s="22" t="s">
        <v>43</v>
      </c>
      <c r="BE87" s="22">
        <v>0</v>
      </c>
      <c r="BG87" s="22">
        <v>3286968.01</v>
      </c>
      <c r="BI87" s="22">
        <v>3286968.01</v>
      </c>
    </row>
    <row r="88" spans="1:62" x14ac:dyDescent="0.2">
      <c r="A88" s="23" t="s">
        <v>21</v>
      </c>
      <c r="B88" s="25">
        <v>0</v>
      </c>
      <c r="D88" s="25">
        <v>1699236.66</v>
      </c>
      <c r="F88" s="25">
        <v>1699236.66</v>
      </c>
      <c r="G88" s="22"/>
      <c r="H88" s="20">
        <f t="shared" si="11"/>
        <v>0</v>
      </c>
      <c r="I88" s="23" t="s">
        <v>134</v>
      </c>
      <c r="J88" s="23">
        <v>0</v>
      </c>
      <c r="K88" s="23"/>
      <c r="L88" s="23">
        <v>556716.57999999996</v>
      </c>
      <c r="M88" s="23"/>
      <c r="N88" s="23">
        <v>556716.57999999996</v>
      </c>
      <c r="O88" s="23"/>
      <c r="Q88" s="32" t="s">
        <v>21</v>
      </c>
      <c r="R88" s="22">
        <v>556716.57999999996</v>
      </c>
      <c r="T88" s="22">
        <v>586626.07999999996</v>
      </c>
      <c r="V88" s="22">
        <v>1143342.6599999999</v>
      </c>
      <c r="X88" s="20">
        <f t="shared" si="12"/>
        <v>0</v>
      </c>
      <c r="Y88" s="4" t="s">
        <v>21</v>
      </c>
      <c r="Z88" s="5">
        <v>1143342.6599999999</v>
      </c>
      <c r="AB88" s="5">
        <v>555894</v>
      </c>
      <c r="AD88" s="5">
        <v>1699236.66</v>
      </c>
      <c r="AF88" s="20">
        <f t="shared" si="13"/>
        <v>0</v>
      </c>
      <c r="AG88" s="4" t="s">
        <v>135</v>
      </c>
      <c r="AH88" s="5">
        <v>1699236.66</v>
      </c>
      <c r="AJ88" s="5">
        <v>543566.80000000005</v>
      </c>
      <c r="AL88" s="5">
        <v>2242803.46</v>
      </c>
      <c r="AN88" s="20">
        <f t="shared" si="14"/>
        <v>0</v>
      </c>
      <c r="AO88" s="4" t="s">
        <v>134</v>
      </c>
      <c r="AP88" s="5">
        <v>2242803.46</v>
      </c>
      <c r="AR88" s="5">
        <v>529830.24</v>
      </c>
      <c r="AT88" s="5">
        <v>2772633.7</v>
      </c>
      <c r="AV88" s="20">
        <f t="shared" si="15"/>
        <v>0</v>
      </c>
      <c r="AW88" s="22" t="s">
        <v>158</v>
      </c>
      <c r="AX88" s="22">
        <v>5732726.1600000001</v>
      </c>
      <c r="AZ88" s="22">
        <v>0</v>
      </c>
      <c r="BB88" s="22">
        <v>5732726.1600000001</v>
      </c>
      <c r="BD88" s="22" t="s">
        <v>207</v>
      </c>
      <c r="BE88" s="22">
        <v>0</v>
      </c>
      <c r="BG88" s="22">
        <v>266975293.37</v>
      </c>
      <c r="BI88" s="22">
        <v>266975293.37</v>
      </c>
    </row>
    <row r="89" spans="1:62" ht="22.5" x14ac:dyDescent="0.2">
      <c r="A89" s="23" t="s">
        <v>22</v>
      </c>
      <c r="B89" s="25">
        <v>0</v>
      </c>
      <c r="D89" s="25">
        <v>1298702.69</v>
      </c>
      <c r="F89" s="25">
        <v>1298702.69</v>
      </c>
      <c r="G89" s="22"/>
      <c r="H89" s="20">
        <f t="shared" si="11"/>
        <v>0</v>
      </c>
      <c r="I89" s="23" t="s">
        <v>136</v>
      </c>
      <c r="J89" s="23">
        <v>0</v>
      </c>
      <c r="K89" s="23"/>
      <c r="L89" s="23">
        <v>241460.33</v>
      </c>
      <c r="M89" s="23"/>
      <c r="N89" s="23">
        <v>241460.33</v>
      </c>
      <c r="O89" s="23"/>
      <c r="Q89" s="32" t="s">
        <v>22</v>
      </c>
      <c r="R89" s="22">
        <v>241460.33</v>
      </c>
      <c r="T89" s="22">
        <v>498157.73</v>
      </c>
      <c r="V89" s="22">
        <v>739618.06</v>
      </c>
      <c r="X89" s="20">
        <f t="shared" si="12"/>
        <v>0</v>
      </c>
      <c r="Y89" s="4" t="s">
        <v>22</v>
      </c>
      <c r="Z89" s="5">
        <v>739618.06</v>
      </c>
      <c r="AB89" s="5">
        <v>559084.63</v>
      </c>
      <c r="AD89" s="5">
        <v>1298702.69</v>
      </c>
      <c r="AF89" s="20">
        <f t="shared" si="13"/>
        <v>0</v>
      </c>
      <c r="AG89" s="4" t="s">
        <v>22</v>
      </c>
      <c r="AH89" s="5">
        <v>1298702.69</v>
      </c>
      <c r="AJ89" s="5">
        <v>490738.94</v>
      </c>
      <c r="AL89" s="5">
        <v>1789441.63</v>
      </c>
      <c r="AN89" s="20">
        <f t="shared" si="14"/>
        <v>0</v>
      </c>
      <c r="AO89" s="4" t="s">
        <v>136</v>
      </c>
      <c r="AP89" s="5">
        <v>1789441.63</v>
      </c>
      <c r="AR89" s="5">
        <v>434900.89</v>
      </c>
      <c r="AT89" s="5">
        <v>2224342.52</v>
      </c>
      <c r="AV89" s="20">
        <f t="shared" si="15"/>
        <v>0</v>
      </c>
      <c r="AW89" s="22" t="s">
        <v>160</v>
      </c>
      <c r="AY89" s="22">
        <v>5732726.1600000001</v>
      </c>
      <c r="BA89" s="22">
        <v>0</v>
      </c>
      <c r="BC89" s="22">
        <v>5732726.1600000001</v>
      </c>
      <c r="BD89" s="22" t="s">
        <v>156</v>
      </c>
      <c r="BE89" s="22">
        <v>7553037.2199999997</v>
      </c>
      <c r="BG89" s="22">
        <v>0</v>
      </c>
      <c r="BI89" s="22">
        <v>7553037.2199999997</v>
      </c>
    </row>
    <row r="90" spans="1:62" x14ac:dyDescent="0.2">
      <c r="A90" s="23" t="s">
        <v>23</v>
      </c>
      <c r="B90" s="25">
        <v>0</v>
      </c>
      <c r="D90" s="25">
        <v>465645.09</v>
      </c>
      <c r="F90" s="25">
        <v>465645.09</v>
      </c>
      <c r="G90" s="22"/>
      <c r="H90" s="20">
        <f t="shared" si="11"/>
        <v>0</v>
      </c>
      <c r="I90" s="24" t="s">
        <v>23</v>
      </c>
      <c r="J90" s="24">
        <v>0</v>
      </c>
      <c r="K90" s="24"/>
      <c r="L90" s="24">
        <v>77617.59</v>
      </c>
      <c r="M90" s="24"/>
      <c r="N90" s="24">
        <v>77617.59</v>
      </c>
      <c r="O90" s="24"/>
      <c r="Q90" s="32" t="s">
        <v>137</v>
      </c>
      <c r="R90" s="22">
        <v>77617.59</v>
      </c>
      <c r="T90" s="22">
        <v>133644.76</v>
      </c>
      <c r="V90" s="22">
        <v>211262.35</v>
      </c>
      <c r="X90" s="20">
        <f t="shared" si="12"/>
        <v>0</v>
      </c>
      <c r="Y90" s="6" t="s">
        <v>137</v>
      </c>
      <c r="Z90" s="5">
        <v>211262.35</v>
      </c>
      <c r="AB90" s="5">
        <v>254382.74</v>
      </c>
      <c r="AD90" s="5">
        <v>465645.09</v>
      </c>
      <c r="AF90" s="20">
        <f t="shared" si="13"/>
        <v>0</v>
      </c>
      <c r="AG90" s="6" t="s">
        <v>23</v>
      </c>
      <c r="AH90" s="5">
        <v>465645.09</v>
      </c>
      <c r="AJ90" s="5">
        <v>241956.59</v>
      </c>
      <c r="AL90" s="5">
        <v>707601.68</v>
      </c>
      <c r="AN90" s="20">
        <f t="shared" si="14"/>
        <v>0</v>
      </c>
      <c r="AO90" s="6" t="s">
        <v>23</v>
      </c>
      <c r="AP90" s="5">
        <v>707601.68</v>
      </c>
      <c r="AR90" s="5">
        <v>228929.85</v>
      </c>
      <c r="AT90" s="5">
        <v>936531.53</v>
      </c>
      <c r="AV90" s="20">
        <f t="shared" si="15"/>
        <v>0</v>
      </c>
      <c r="AW90" s="22" t="s">
        <v>161</v>
      </c>
      <c r="AX90" s="22">
        <v>619425</v>
      </c>
      <c r="AZ90" s="22">
        <v>0</v>
      </c>
      <c r="BB90" s="22">
        <v>619425</v>
      </c>
      <c r="BD90" s="22" t="s">
        <v>157</v>
      </c>
      <c r="BF90" s="22">
        <v>7553037.2199999997</v>
      </c>
      <c r="BH90" s="22">
        <v>0</v>
      </c>
      <c r="BJ90" s="22">
        <v>7553037.2199999997</v>
      </c>
    </row>
    <row r="91" spans="1:62" ht="22.5" x14ac:dyDescent="0.2">
      <c r="A91" s="23" t="s">
        <v>24</v>
      </c>
      <c r="B91" s="25">
        <v>0</v>
      </c>
      <c r="D91" s="25">
        <v>1360663.82</v>
      </c>
      <c r="F91" s="25">
        <v>1360663.82</v>
      </c>
      <c r="H91" s="20">
        <f t="shared" si="11"/>
        <v>0</v>
      </c>
      <c r="I91" s="23" t="s">
        <v>138</v>
      </c>
      <c r="J91" s="23">
        <v>0</v>
      </c>
      <c r="K91" s="23"/>
      <c r="L91" s="23">
        <v>77425.14</v>
      </c>
      <c r="M91" s="23"/>
      <c r="N91" s="23">
        <v>77425.14</v>
      </c>
      <c r="O91" s="23"/>
      <c r="Q91" s="32" t="s">
        <v>24</v>
      </c>
      <c r="R91" s="22">
        <v>77425.14</v>
      </c>
      <c r="T91" s="22">
        <v>502421.09</v>
      </c>
      <c r="V91" s="22">
        <v>579846.23</v>
      </c>
      <c r="X91" s="20">
        <f t="shared" si="12"/>
        <v>0</v>
      </c>
      <c r="Y91" s="4" t="s">
        <v>24</v>
      </c>
      <c r="Z91" s="5">
        <v>579846.23</v>
      </c>
      <c r="AB91" s="5">
        <v>780817.59</v>
      </c>
      <c r="AD91" s="5">
        <v>1360663.82</v>
      </c>
      <c r="AF91" s="20">
        <f t="shared" si="13"/>
        <v>0</v>
      </c>
      <c r="AG91" s="4" t="s">
        <v>139</v>
      </c>
      <c r="AH91" s="5">
        <v>1360663.82</v>
      </c>
      <c r="AJ91" s="5">
        <v>703938.4</v>
      </c>
      <c r="AL91" s="5">
        <v>2064602.22</v>
      </c>
      <c r="AN91" s="20">
        <f t="shared" si="14"/>
        <v>0</v>
      </c>
      <c r="AO91" s="4" t="s">
        <v>138</v>
      </c>
      <c r="AP91" s="5">
        <v>2064602.22</v>
      </c>
      <c r="AR91" s="5">
        <v>457377.39</v>
      </c>
      <c r="AT91" s="5">
        <v>2521979.61</v>
      </c>
      <c r="AV91" s="20">
        <f t="shared" si="15"/>
        <v>0</v>
      </c>
      <c r="AW91" s="22" t="s">
        <v>162</v>
      </c>
      <c r="AY91" s="22">
        <v>619425</v>
      </c>
      <c r="BA91" s="22">
        <v>0</v>
      </c>
      <c r="BC91" s="22">
        <v>619425</v>
      </c>
      <c r="BD91" s="22" t="s">
        <v>158</v>
      </c>
      <c r="BE91" s="22">
        <v>5732726.1600000001</v>
      </c>
      <c r="BG91" s="22">
        <v>0</v>
      </c>
      <c r="BI91" s="22">
        <v>5732726.1600000001</v>
      </c>
    </row>
    <row r="92" spans="1:62" ht="22.5" x14ac:dyDescent="0.2">
      <c r="A92" s="23" t="s">
        <v>25</v>
      </c>
      <c r="B92" s="25">
        <v>0</v>
      </c>
      <c r="D92" s="25">
        <v>264932.59999999998</v>
      </c>
      <c r="F92" s="25">
        <v>264932.59999999998</v>
      </c>
      <c r="G92" s="22"/>
      <c r="H92" s="20">
        <f t="shared" si="11"/>
        <v>0</v>
      </c>
      <c r="I92" s="23" t="s">
        <v>25</v>
      </c>
      <c r="J92" s="23">
        <v>0</v>
      </c>
      <c r="K92" s="23"/>
      <c r="L92" s="23">
        <v>888.01</v>
      </c>
      <c r="M92" s="23"/>
      <c r="N92" s="23">
        <v>888.01</v>
      </c>
      <c r="O92" s="23"/>
      <c r="Q92" s="32" t="s">
        <v>140</v>
      </c>
      <c r="R92" s="22">
        <v>888.01</v>
      </c>
      <c r="T92" s="22">
        <v>24490.83</v>
      </c>
      <c r="V92" s="22">
        <v>25378.84</v>
      </c>
      <c r="X92" s="20">
        <f t="shared" si="12"/>
        <v>0</v>
      </c>
      <c r="Y92" s="4" t="s">
        <v>140</v>
      </c>
      <c r="Z92" s="5">
        <v>25378.84</v>
      </c>
      <c r="AB92" s="5">
        <v>239553.76</v>
      </c>
      <c r="AD92" s="5">
        <v>264932.59999999998</v>
      </c>
      <c r="AF92" s="20">
        <f t="shared" si="13"/>
        <v>0</v>
      </c>
      <c r="AG92" s="4" t="s">
        <v>25</v>
      </c>
      <c r="AH92" s="5">
        <v>264932.59999999998</v>
      </c>
      <c r="AJ92" s="5">
        <v>106787.97</v>
      </c>
      <c r="AL92" s="5">
        <v>371720.57</v>
      </c>
      <c r="AN92" s="20">
        <f t="shared" si="14"/>
        <v>0</v>
      </c>
      <c r="AO92" s="4" t="s">
        <v>25</v>
      </c>
      <c r="AP92" s="5">
        <v>371720.57</v>
      </c>
      <c r="AR92" s="5">
        <v>134045.45000000001</v>
      </c>
      <c r="AT92" s="5">
        <v>505766.02</v>
      </c>
      <c r="AV92" s="20">
        <f t="shared" si="15"/>
        <v>0</v>
      </c>
      <c r="AW92" s="22" t="s">
        <v>163</v>
      </c>
      <c r="AX92" s="22">
        <v>654524259.76999998</v>
      </c>
      <c r="AZ92" s="22">
        <v>0</v>
      </c>
      <c r="BB92" s="22">
        <v>654524259.76999998</v>
      </c>
      <c r="BD92" s="22" t="s">
        <v>160</v>
      </c>
      <c r="BF92" s="22">
        <v>5732726.1600000001</v>
      </c>
      <c r="BH92" s="22">
        <v>0</v>
      </c>
      <c r="BJ92" s="22">
        <v>5732726.1600000001</v>
      </c>
    </row>
    <row r="93" spans="1:62" x14ac:dyDescent="0.2">
      <c r="A93" s="23" t="s">
        <v>26</v>
      </c>
      <c r="B93" s="25">
        <v>0</v>
      </c>
      <c r="D93" s="25">
        <v>22052222.600000001</v>
      </c>
      <c r="F93" s="25">
        <v>22052222.600000001</v>
      </c>
      <c r="G93" s="22"/>
      <c r="H93" s="20">
        <f t="shared" si="11"/>
        <v>0</v>
      </c>
      <c r="I93" s="23" t="s">
        <v>141</v>
      </c>
      <c r="J93" s="23">
        <v>0</v>
      </c>
      <c r="K93" s="23"/>
      <c r="L93" s="23">
        <v>8519221.0700000003</v>
      </c>
      <c r="M93" s="23"/>
      <c r="N93" s="23">
        <v>8519221.0700000003</v>
      </c>
      <c r="O93" s="23"/>
      <c r="Q93" s="32" t="s">
        <v>26</v>
      </c>
      <c r="R93" s="22">
        <v>8519221.0700000003</v>
      </c>
      <c r="T93" s="22">
        <v>6113817.6299999999</v>
      </c>
      <c r="V93" s="22">
        <v>14633038.699999999</v>
      </c>
      <c r="X93" s="20">
        <f t="shared" si="12"/>
        <v>0</v>
      </c>
      <c r="Y93" s="4" t="s">
        <v>26</v>
      </c>
      <c r="Z93" s="5">
        <v>14633038.699999999</v>
      </c>
      <c r="AB93" s="5">
        <v>7419183.9000000004</v>
      </c>
      <c r="AD93" s="5">
        <v>22052222.600000001</v>
      </c>
      <c r="AF93" s="20">
        <f t="shared" si="13"/>
        <v>0</v>
      </c>
      <c r="AG93" s="4" t="s">
        <v>141</v>
      </c>
      <c r="AH93" s="5">
        <v>22052222.600000001</v>
      </c>
      <c r="AJ93" s="5">
        <v>4783376.9000000004</v>
      </c>
      <c r="AL93" s="5">
        <v>26835599.5</v>
      </c>
      <c r="AN93" s="20">
        <f t="shared" si="14"/>
        <v>0</v>
      </c>
      <c r="AO93" s="4" t="s">
        <v>141</v>
      </c>
      <c r="AP93" s="5">
        <v>26835599.5</v>
      </c>
      <c r="AR93" s="5">
        <v>9188851.5299999993</v>
      </c>
      <c r="AT93" s="5">
        <v>36024451.030000001</v>
      </c>
      <c r="AV93" s="20">
        <f t="shared" si="15"/>
        <v>0</v>
      </c>
      <c r="AW93" s="22" t="s">
        <v>164</v>
      </c>
      <c r="AY93" s="22">
        <v>654524259.76999998</v>
      </c>
      <c r="BA93" s="22">
        <v>0</v>
      </c>
      <c r="BC93" s="22">
        <v>654524259.76999998</v>
      </c>
      <c r="BD93" s="22" t="s">
        <v>161</v>
      </c>
      <c r="BE93" s="22">
        <v>619425</v>
      </c>
      <c r="BG93" s="22">
        <v>0</v>
      </c>
      <c r="BI93" s="22">
        <v>619425</v>
      </c>
    </row>
    <row r="94" spans="1:62" x14ac:dyDescent="0.2">
      <c r="A94" s="23"/>
      <c r="B94" s="25"/>
      <c r="D94" s="25"/>
      <c r="F94" s="25"/>
      <c r="G94" s="22"/>
      <c r="H94" s="20">
        <f t="shared" si="11"/>
        <v>0</v>
      </c>
      <c r="I94" s="23"/>
      <c r="J94" s="23"/>
      <c r="K94" s="23"/>
      <c r="L94" s="23"/>
      <c r="M94" s="23"/>
      <c r="N94" s="23"/>
      <c r="O94" s="23"/>
      <c r="Q94" s="32"/>
      <c r="X94" s="20">
        <f t="shared" si="12"/>
        <v>0</v>
      </c>
      <c r="Y94" s="4"/>
      <c r="Z94" s="5"/>
      <c r="AB94" s="5"/>
      <c r="AD94" s="5"/>
      <c r="AF94" s="20">
        <f t="shared" si="13"/>
        <v>0</v>
      </c>
      <c r="AG94" s="4"/>
      <c r="AH94" s="5"/>
      <c r="AJ94" s="5"/>
      <c r="AL94" s="5"/>
      <c r="AN94" s="20">
        <f t="shared" si="14"/>
        <v>0</v>
      </c>
      <c r="AO94" s="4"/>
      <c r="AP94" s="5"/>
      <c r="AR94" s="5"/>
      <c r="AT94" s="5"/>
      <c r="AV94" s="20">
        <f t="shared" si="15"/>
        <v>0</v>
      </c>
      <c r="AW94" s="22" t="s">
        <v>165</v>
      </c>
      <c r="AX94" s="22">
        <v>450000</v>
      </c>
      <c r="AZ94" s="22">
        <v>0</v>
      </c>
      <c r="BB94" s="22">
        <v>450000</v>
      </c>
      <c r="BD94" s="22" t="s">
        <v>162</v>
      </c>
      <c r="BF94" s="22">
        <v>619425</v>
      </c>
      <c r="BH94" s="22">
        <v>0</v>
      </c>
      <c r="BJ94" s="22">
        <v>619425</v>
      </c>
    </row>
    <row r="95" spans="1:62" x14ac:dyDescent="0.2">
      <c r="A95" s="23"/>
      <c r="B95" s="25"/>
      <c r="D95" s="25"/>
      <c r="F95" s="25"/>
      <c r="G95" s="22"/>
      <c r="H95" s="20">
        <f t="shared" si="11"/>
        <v>0</v>
      </c>
      <c r="I95" s="23"/>
      <c r="J95" s="23"/>
      <c r="K95" s="23"/>
      <c r="L95" s="23"/>
      <c r="M95" s="23"/>
      <c r="N95" s="23"/>
      <c r="O95" s="23"/>
      <c r="Q95" s="32"/>
      <c r="X95" s="20">
        <f t="shared" si="12"/>
        <v>0</v>
      </c>
      <c r="Y95" s="4"/>
      <c r="Z95" s="5"/>
      <c r="AB95" s="5"/>
      <c r="AD95" s="5"/>
      <c r="AF95" s="20">
        <f t="shared" si="13"/>
        <v>0</v>
      </c>
      <c r="AG95" s="4"/>
      <c r="AH95" s="5"/>
      <c r="AJ95" s="5"/>
      <c r="AL95" s="5"/>
      <c r="AN95" s="20">
        <f t="shared" si="14"/>
        <v>0</v>
      </c>
      <c r="AO95" s="4"/>
      <c r="AP95" s="5"/>
      <c r="AR95" s="5"/>
      <c r="AT95" s="5"/>
      <c r="AV95" s="20">
        <f t="shared" si="15"/>
        <v>0</v>
      </c>
      <c r="AW95" s="22" t="s">
        <v>166</v>
      </c>
      <c r="AY95" s="22">
        <v>450000</v>
      </c>
      <c r="BA95" s="22">
        <v>0</v>
      </c>
      <c r="BC95" s="22">
        <v>450000</v>
      </c>
      <c r="BD95" s="22" t="s">
        <v>163</v>
      </c>
      <c r="BE95" s="22">
        <v>654524259.76999998</v>
      </c>
      <c r="BG95" s="22">
        <v>0</v>
      </c>
      <c r="BI95" s="22">
        <v>654524259.76999998</v>
      </c>
    </row>
    <row r="96" spans="1:62" ht="22.5" x14ac:dyDescent="0.2">
      <c r="A96" s="23" t="s">
        <v>27</v>
      </c>
      <c r="B96" s="25">
        <v>0</v>
      </c>
      <c r="D96" s="25">
        <v>67246.34</v>
      </c>
      <c r="F96" s="25">
        <v>67246.34</v>
      </c>
      <c r="G96" s="22"/>
      <c r="H96" s="20">
        <f t="shared" si="11"/>
        <v>0</v>
      </c>
      <c r="I96" s="23" t="s">
        <v>27</v>
      </c>
      <c r="J96" s="23">
        <v>0</v>
      </c>
      <c r="K96" s="23"/>
      <c r="L96" s="23">
        <v>7860.12</v>
      </c>
      <c r="M96" s="23"/>
      <c r="N96" s="23">
        <v>7860.12</v>
      </c>
      <c r="O96" s="23"/>
      <c r="Q96" s="32" t="s">
        <v>27</v>
      </c>
      <c r="R96" s="22">
        <v>7860.12</v>
      </c>
      <c r="T96" s="22">
        <v>38783.58</v>
      </c>
      <c r="V96" s="22">
        <v>46643.7</v>
      </c>
      <c r="X96" s="20">
        <f t="shared" si="12"/>
        <v>0</v>
      </c>
      <c r="Y96" s="6" t="s">
        <v>27</v>
      </c>
      <c r="Z96" s="5">
        <v>46643.7</v>
      </c>
      <c r="AB96" s="5">
        <v>20602.64</v>
      </c>
      <c r="AD96" s="5">
        <v>67246.34</v>
      </c>
      <c r="AF96" s="20">
        <f t="shared" si="13"/>
        <v>0</v>
      </c>
      <c r="AG96" s="4" t="s">
        <v>142</v>
      </c>
      <c r="AH96" s="5">
        <v>67246.34</v>
      </c>
      <c r="AJ96" s="5">
        <v>49980.92</v>
      </c>
      <c r="AL96" s="5">
        <v>117227.26</v>
      </c>
      <c r="AN96" s="20">
        <f t="shared" si="14"/>
        <v>0</v>
      </c>
      <c r="AO96" s="4" t="s">
        <v>27</v>
      </c>
      <c r="AP96" s="5">
        <v>117227.26</v>
      </c>
      <c r="AR96" s="5">
        <v>44360.02</v>
      </c>
      <c r="AT96" s="5">
        <v>161587.28</v>
      </c>
      <c r="AV96" s="20">
        <f t="shared" si="15"/>
        <v>0</v>
      </c>
      <c r="AW96" s="22" t="s">
        <v>167</v>
      </c>
      <c r="AX96" s="22">
        <v>15659482.789999999</v>
      </c>
      <c r="AZ96" s="22">
        <v>0</v>
      </c>
      <c r="BA96" s="22">
        <v>11700</v>
      </c>
      <c r="BB96" s="22">
        <v>15647782.789999999</v>
      </c>
      <c r="BD96" s="22" t="s">
        <v>164</v>
      </c>
      <c r="BF96" s="22">
        <v>654524259.76999998</v>
      </c>
      <c r="BH96" s="22">
        <v>0</v>
      </c>
      <c r="BJ96" s="22">
        <v>654524259.76999998</v>
      </c>
    </row>
    <row r="97" spans="1:62" x14ac:dyDescent="0.2">
      <c r="A97" s="23" t="s">
        <v>28</v>
      </c>
      <c r="B97" s="25">
        <v>0</v>
      </c>
      <c r="D97" s="25">
        <v>12793310.08</v>
      </c>
      <c r="F97" s="25">
        <v>12793310.08</v>
      </c>
      <c r="G97" s="22"/>
      <c r="H97" s="20">
        <f t="shared" si="11"/>
        <v>0</v>
      </c>
      <c r="I97" s="24" t="s">
        <v>28</v>
      </c>
      <c r="J97" s="24">
        <v>0</v>
      </c>
      <c r="K97" s="24"/>
      <c r="L97" s="24">
        <v>4132713.99</v>
      </c>
      <c r="M97" s="24"/>
      <c r="N97" s="24">
        <v>4132713.99</v>
      </c>
      <c r="O97" s="24"/>
      <c r="Q97" s="32" t="s">
        <v>28</v>
      </c>
      <c r="R97" s="22">
        <v>4132713.99</v>
      </c>
      <c r="T97" s="22">
        <v>4088023.91</v>
      </c>
      <c r="V97" s="22">
        <v>8220737.9000000004</v>
      </c>
      <c r="X97" s="20">
        <f t="shared" si="12"/>
        <v>0</v>
      </c>
      <c r="Y97" s="4" t="s">
        <v>28</v>
      </c>
      <c r="Z97" s="5">
        <v>8220737.9000000004</v>
      </c>
      <c r="AB97" s="5">
        <v>4572572.18</v>
      </c>
      <c r="AD97" s="5">
        <v>12793310.08</v>
      </c>
      <c r="AF97" s="20">
        <f t="shared" si="13"/>
        <v>0</v>
      </c>
      <c r="AG97" s="6" t="s">
        <v>28</v>
      </c>
      <c r="AH97" s="5">
        <v>12793310.08</v>
      </c>
      <c r="AJ97" s="5">
        <v>6468217.4100000001</v>
      </c>
      <c r="AL97" s="5">
        <v>19261527.489999998</v>
      </c>
      <c r="AN97" s="20">
        <f t="shared" si="14"/>
        <v>0</v>
      </c>
      <c r="AO97" s="6" t="s">
        <v>28</v>
      </c>
      <c r="AP97" s="5">
        <v>19261527.489999998</v>
      </c>
      <c r="AR97" s="5">
        <v>4371781.45</v>
      </c>
      <c r="AT97" s="5">
        <v>23633308.940000001</v>
      </c>
      <c r="AV97" s="20">
        <f t="shared" si="15"/>
        <v>0</v>
      </c>
      <c r="AW97" s="22" t="s">
        <v>168</v>
      </c>
      <c r="AY97" s="22">
        <v>15659482.789999999</v>
      </c>
      <c r="AZ97" s="22">
        <v>11700</v>
      </c>
      <c r="BA97" s="22">
        <v>0</v>
      </c>
      <c r="BC97" s="22">
        <v>15647782.789999999</v>
      </c>
      <c r="BD97" s="22" t="s">
        <v>165</v>
      </c>
      <c r="BE97" s="22">
        <v>450000</v>
      </c>
      <c r="BG97" s="22">
        <v>0</v>
      </c>
      <c r="BI97" s="22">
        <v>450000</v>
      </c>
    </row>
    <row r="98" spans="1:62" x14ac:dyDescent="0.2">
      <c r="A98" s="23" t="s">
        <v>29</v>
      </c>
      <c r="B98" s="25">
        <v>0</v>
      </c>
      <c r="D98" s="25">
        <v>10506533.6</v>
      </c>
      <c r="F98" s="25">
        <v>10506533.6</v>
      </c>
      <c r="G98" s="22"/>
      <c r="H98" s="20">
        <f t="shared" si="11"/>
        <v>0</v>
      </c>
      <c r="I98" s="23" t="s">
        <v>143</v>
      </c>
      <c r="J98" s="23">
        <v>0</v>
      </c>
      <c r="K98" s="23"/>
      <c r="L98" s="23">
        <v>1624900.38</v>
      </c>
      <c r="M98" s="23"/>
      <c r="N98" s="23">
        <v>1624900.38</v>
      </c>
      <c r="O98" s="23"/>
      <c r="Q98" s="32" t="s">
        <v>29</v>
      </c>
      <c r="R98" s="22">
        <v>1624900.38</v>
      </c>
      <c r="T98" s="22">
        <v>1644185.77</v>
      </c>
      <c r="V98" s="22">
        <v>3269086.15</v>
      </c>
      <c r="X98" s="20">
        <f t="shared" si="12"/>
        <v>0</v>
      </c>
      <c r="Y98" s="4" t="s">
        <v>29</v>
      </c>
      <c r="Z98" s="5">
        <v>3269086.15</v>
      </c>
      <c r="AB98" s="5">
        <v>7237447.4500000002</v>
      </c>
      <c r="AD98" s="5">
        <v>10506533.6</v>
      </c>
      <c r="AF98" s="20">
        <f t="shared" si="13"/>
        <v>0</v>
      </c>
      <c r="AG98" s="4" t="s">
        <v>143</v>
      </c>
      <c r="AH98" s="5">
        <v>10506533.6</v>
      </c>
      <c r="AJ98" s="5">
        <v>1604594.72</v>
      </c>
      <c r="AL98" s="5">
        <v>12111128.32</v>
      </c>
      <c r="AN98" s="20">
        <f t="shared" si="14"/>
        <v>0</v>
      </c>
      <c r="AO98" s="4" t="s">
        <v>143</v>
      </c>
      <c r="AP98" s="5">
        <v>12111128.32</v>
      </c>
      <c r="AR98" s="5">
        <v>5273230.3499999996</v>
      </c>
      <c r="AT98" s="5">
        <v>17384358.670000002</v>
      </c>
      <c r="AV98" s="20">
        <f t="shared" si="15"/>
        <v>0</v>
      </c>
      <c r="AW98" s="22" t="s">
        <v>169</v>
      </c>
      <c r="AX98" s="22">
        <v>1066932861.7</v>
      </c>
      <c r="AZ98" s="22">
        <v>0</v>
      </c>
      <c r="BB98" s="22">
        <v>1066932861.7</v>
      </c>
      <c r="BD98" s="22" t="s">
        <v>166</v>
      </c>
      <c r="BF98" s="22">
        <v>450000</v>
      </c>
      <c r="BH98" s="22">
        <v>0</v>
      </c>
      <c r="BJ98" s="22">
        <v>450000</v>
      </c>
    </row>
    <row r="99" spans="1:62" ht="22.5" x14ac:dyDescent="0.2">
      <c r="A99" s="23" t="s">
        <v>30</v>
      </c>
      <c r="B99" s="25">
        <v>0</v>
      </c>
      <c r="D99" s="25">
        <v>10127643.17</v>
      </c>
      <c r="F99" s="25">
        <v>10127643.17</v>
      </c>
      <c r="G99" s="22"/>
      <c r="H99" s="20">
        <f t="shared" si="11"/>
        <v>0</v>
      </c>
      <c r="I99" s="23" t="s">
        <v>30</v>
      </c>
      <c r="J99" s="23">
        <v>0</v>
      </c>
      <c r="K99" s="23"/>
      <c r="L99" s="23">
        <v>1411304.81</v>
      </c>
      <c r="M99" s="23"/>
      <c r="N99" s="23">
        <v>1411304.81</v>
      </c>
      <c r="O99" s="23"/>
      <c r="Q99" s="32" t="s">
        <v>144</v>
      </c>
      <c r="R99" s="22">
        <v>1411304.81</v>
      </c>
      <c r="T99" s="22">
        <v>4736691.51</v>
      </c>
      <c r="V99" s="22">
        <v>6147996.3200000003</v>
      </c>
      <c r="X99" s="20">
        <f t="shared" si="12"/>
        <v>0</v>
      </c>
      <c r="Y99" s="4" t="s">
        <v>144</v>
      </c>
      <c r="Z99" s="5">
        <v>6147996.3200000003</v>
      </c>
      <c r="AB99" s="5">
        <v>3979646.85</v>
      </c>
      <c r="AD99" s="5">
        <v>10127643.17</v>
      </c>
      <c r="AF99" s="20">
        <f t="shared" si="13"/>
        <v>0</v>
      </c>
      <c r="AG99" s="4" t="s">
        <v>30</v>
      </c>
      <c r="AH99" s="5">
        <v>10127643.17</v>
      </c>
      <c r="AJ99" s="5">
        <v>2513842.42</v>
      </c>
      <c r="AL99" s="5">
        <v>12641485.59</v>
      </c>
      <c r="AN99" s="20">
        <f t="shared" si="14"/>
        <v>0</v>
      </c>
      <c r="AO99" s="4" t="s">
        <v>30</v>
      </c>
      <c r="AP99" s="5">
        <v>12641485.59</v>
      </c>
      <c r="AR99" s="5">
        <v>4352137.7300000004</v>
      </c>
      <c r="AT99" s="5">
        <v>16993623.32</v>
      </c>
      <c r="AV99" s="20">
        <f t="shared" si="15"/>
        <v>0</v>
      </c>
      <c r="AW99" s="22" t="s">
        <v>170</v>
      </c>
      <c r="AY99" s="22">
        <v>442952917.07999998</v>
      </c>
      <c r="AZ99" s="22">
        <v>296613939</v>
      </c>
      <c r="BA99" s="22">
        <v>53366624.780000001</v>
      </c>
      <c r="BC99" s="22">
        <v>199705602.86000001</v>
      </c>
      <c r="BD99" s="22" t="s">
        <v>167</v>
      </c>
      <c r="BE99" s="22">
        <v>15647782.789999999</v>
      </c>
      <c r="BG99" s="22">
        <v>36500</v>
      </c>
      <c r="BH99" s="22">
        <v>9200</v>
      </c>
      <c r="BI99" s="22">
        <v>15675082.789999999</v>
      </c>
    </row>
    <row r="100" spans="1:62" ht="22.5" x14ac:dyDescent="0.2">
      <c r="A100" s="23" t="s">
        <v>145</v>
      </c>
      <c r="B100" s="25">
        <v>0</v>
      </c>
      <c r="D100" s="25">
        <v>4263764.8899999997</v>
      </c>
      <c r="F100" s="25">
        <v>4263764.8899999997</v>
      </c>
      <c r="G100" s="22"/>
      <c r="H100" s="20">
        <f t="shared" si="11"/>
        <v>0</v>
      </c>
      <c r="I100" s="23" t="s">
        <v>31</v>
      </c>
      <c r="J100" s="23">
        <v>0</v>
      </c>
      <c r="K100" s="23"/>
      <c r="L100" s="23">
        <v>480158.92</v>
      </c>
      <c r="M100" s="23"/>
      <c r="N100" s="23">
        <v>480158.92</v>
      </c>
      <c r="O100" s="23"/>
      <c r="Q100" s="32" t="s">
        <v>145</v>
      </c>
      <c r="R100" s="22">
        <v>480158.92</v>
      </c>
      <c r="T100" s="22">
        <v>487052.94</v>
      </c>
      <c r="V100" s="22">
        <v>967211.86</v>
      </c>
      <c r="X100" s="20">
        <f t="shared" si="12"/>
        <v>0</v>
      </c>
      <c r="Y100" s="4" t="s">
        <v>145</v>
      </c>
      <c r="Z100" s="5">
        <v>967211.86</v>
      </c>
      <c r="AB100" s="5">
        <v>3296553.03</v>
      </c>
      <c r="AD100" s="5">
        <v>4263764.8899999997</v>
      </c>
      <c r="AF100" s="20">
        <f t="shared" si="13"/>
        <v>0</v>
      </c>
      <c r="AG100" s="4" t="s">
        <v>31</v>
      </c>
      <c r="AH100" s="5">
        <v>4263764.8899999997</v>
      </c>
      <c r="AJ100" s="5">
        <v>338124.62</v>
      </c>
      <c r="AL100" s="5">
        <v>4601889.51</v>
      </c>
      <c r="AN100" s="20">
        <f t="shared" si="14"/>
        <v>0</v>
      </c>
      <c r="AO100" s="4" t="s">
        <v>31</v>
      </c>
      <c r="AP100" s="5">
        <v>4601889.51</v>
      </c>
      <c r="AR100" s="5">
        <v>454068.52</v>
      </c>
      <c r="AT100" s="5">
        <v>5055958.03</v>
      </c>
      <c r="AV100" s="20">
        <f t="shared" si="15"/>
        <v>0</v>
      </c>
      <c r="AW100" s="22" t="s">
        <v>171</v>
      </c>
      <c r="AX100" s="22">
        <v>35381629.149999999</v>
      </c>
      <c r="AZ100" s="22">
        <v>53366624.780000001</v>
      </c>
      <c r="BB100" s="22">
        <v>88748253.930000007</v>
      </c>
      <c r="BD100" s="22" t="s">
        <v>168</v>
      </c>
      <c r="BF100" s="22">
        <v>15647782.789999999</v>
      </c>
      <c r="BG100" s="22">
        <v>9200</v>
      </c>
      <c r="BH100" s="22">
        <v>36500</v>
      </c>
      <c r="BJ100" s="22">
        <v>15675082.789999999</v>
      </c>
    </row>
    <row r="101" spans="1:62" ht="22.5" x14ac:dyDescent="0.2">
      <c r="A101" s="23" t="s">
        <v>32</v>
      </c>
      <c r="B101" s="25">
        <v>0</v>
      </c>
      <c r="D101" s="25">
        <v>27243454.260000002</v>
      </c>
      <c r="F101" s="25">
        <v>27243454.260000002</v>
      </c>
      <c r="G101" s="22"/>
      <c r="H101" s="20">
        <f t="shared" si="11"/>
        <v>0</v>
      </c>
      <c r="I101" s="23" t="s">
        <v>32</v>
      </c>
      <c r="J101" s="23">
        <v>0</v>
      </c>
      <c r="K101" s="23"/>
      <c r="L101" s="23">
        <v>7108262.79</v>
      </c>
      <c r="M101" s="23"/>
      <c r="N101" s="23">
        <v>7108262.79</v>
      </c>
      <c r="O101" s="23"/>
      <c r="Q101" s="32" t="s">
        <v>146</v>
      </c>
      <c r="R101" s="22">
        <v>7108262.79</v>
      </c>
      <c r="T101" s="22">
        <v>9626014.5199999996</v>
      </c>
      <c r="V101" s="22">
        <v>16734277.310000001</v>
      </c>
      <c r="X101" s="20">
        <f t="shared" si="12"/>
        <v>0</v>
      </c>
      <c r="Y101" s="6" t="s">
        <v>146</v>
      </c>
      <c r="Z101" s="5">
        <v>16734277.310000001</v>
      </c>
      <c r="AB101" s="5">
        <v>10509176.949999999</v>
      </c>
      <c r="AD101" s="5">
        <v>27243454.260000002</v>
      </c>
      <c r="AF101" s="20">
        <f t="shared" si="13"/>
        <v>0</v>
      </c>
      <c r="AG101" s="4" t="s">
        <v>32</v>
      </c>
      <c r="AH101" s="5">
        <v>27243454.260000002</v>
      </c>
      <c r="AJ101" s="5">
        <v>9057715.9499999993</v>
      </c>
      <c r="AL101" s="5">
        <v>36301170.210000001</v>
      </c>
      <c r="AN101" s="20">
        <f t="shared" si="14"/>
        <v>0</v>
      </c>
      <c r="AO101" s="4" t="s">
        <v>32</v>
      </c>
      <c r="AP101" s="5">
        <v>36301170.210000001</v>
      </c>
      <c r="AR101" s="5">
        <v>10219277.27</v>
      </c>
      <c r="AT101" s="5">
        <v>46520447.479999997</v>
      </c>
      <c r="AV101" s="20">
        <f t="shared" si="15"/>
        <v>0</v>
      </c>
      <c r="AW101" s="22" t="s">
        <v>172</v>
      </c>
      <c r="AY101" s="22">
        <v>0</v>
      </c>
      <c r="AZ101" s="22">
        <v>296613939</v>
      </c>
      <c r="BA101" s="22">
        <v>296613939</v>
      </c>
      <c r="BC101" s="22">
        <v>0</v>
      </c>
      <c r="BD101" s="22" t="s">
        <v>169</v>
      </c>
      <c r="BE101" s="22">
        <v>1066932861.7</v>
      </c>
      <c r="BG101" s="22">
        <v>0</v>
      </c>
      <c r="BI101" s="22">
        <v>1066932861.7</v>
      </c>
    </row>
    <row r="102" spans="1:62" ht="22.5" x14ac:dyDescent="0.2">
      <c r="A102" s="23" t="s">
        <v>33</v>
      </c>
      <c r="B102" s="25">
        <v>0</v>
      </c>
      <c r="D102" s="25">
        <v>1593304.13</v>
      </c>
      <c r="F102" s="25">
        <v>1593304.13</v>
      </c>
      <c r="G102" s="22"/>
      <c r="H102" s="20">
        <f t="shared" si="11"/>
        <v>0</v>
      </c>
      <c r="I102" s="23" t="s">
        <v>147</v>
      </c>
      <c r="J102" s="23">
        <v>0</v>
      </c>
      <c r="K102" s="23"/>
      <c r="L102" s="23">
        <v>188617.73</v>
      </c>
      <c r="M102" s="23"/>
      <c r="N102" s="23">
        <v>188617.73</v>
      </c>
      <c r="O102" s="23"/>
      <c r="Q102" s="32" t="s">
        <v>148</v>
      </c>
      <c r="R102" s="22">
        <v>188617.73</v>
      </c>
      <c r="T102" s="22">
        <v>370552.64</v>
      </c>
      <c r="V102" s="22">
        <v>559170.37</v>
      </c>
      <c r="X102" s="20">
        <f t="shared" si="12"/>
        <v>0</v>
      </c>
      <c r="Y102" s="4" t="s">
        <v>148</v>
      </c>
      <c r="Z102" s="5">
        <v>559170.37</v>
      </c>
      <c r="AB102" s="5">
        <v>1034133.76</v>
      </c>
      <c r="AD102" s="5">
        <v>1593304.13</v>
      </c>
      <c r="AF102" s="20">
        <f t="shared" si="13"/>
        <v>0</v>
      </c>
      <c r="AG102" s="4" t="s">
        <v>33</v>
      </c>
      <c r="AH102" s="5">
        <v>1593304.13</v>
      </c>
      <c r="AJ102" s="5">
        <v>1038412.4</v>
      </c>
      <c r="AL102" s="5">
        <v>2631716.5299999998</v>
      </c>
      <c r="AN102" s="20">
        <f t="shared" si="14"/>
        <v>0</v>
      </c>
      <c r="AO102" s="4" t="s">
        <v>147</v>
      </c>
      <c r="AP102" s="5">
        <v>2631716.5299999998</v>
      </c>
      <c r="AR102" s="5">
        <v>245063.92</v>
      </c>
      <c r="AT102" s="5">
        <v>2876780.45</v>
      </c>
      <c r="AV102" s="20">
        <f t="shared" si="15"/>
        <v>0</v>
      </c>
      <c r="AW102" s="22" t="s">
        <v>173</v>
      </c>
      <c r="AY102" s="22">
        <v>659361573.76999998</v>
      </c>
      <c r="BA102" s="22">
        <v>296613939</v>
      </c>
      <c r="BC102" s="22">
        <v>955975512.76999998</v>
      </c>
      <c r="BD102" s="22" t="s">
        <v>170</v>
      </c>
      <c r="BF102" s="22">
        <v>199705602.86000001</v>
      </c>
      <c r="BG102" s="22">
        <v>269455997.63</v>
      </c>
      <c r="BH102" s="22">
        <v>106171307.2</v>
      </c>
      <c r="BJ102" s="22">
        <v>36420912.43</v>
      </c>
    </row>
    <row r="103" spans="1:62" x14ac:dyDescent="0.2">
      <c r="A103" s="23" t="s">
        <v>34</v>
      </c>
      <c r="B103" s="25">
        <v>0</v>
      </c>
      <c r="D103" s="25">
        <v>687359.01</v>
      </c>
      <c r="F103" s="25">
        <v>687359.01</v>
      </c>
      <c r="G103" s="22"/>
      <c r="H103" s="20">
        <f t="shared" si="11"/>
        <v>0</v>
      </c>
      <c r="I103" s="23" t="s">
        <v>34</v>
      </c>
      <c r="J103" s="23">
        <v>0</v>
      </c>
      <c r="K103" s="23"/>
      <c r="L103" s="23">
        <v>79214.92</v>
      </c>
      <c r="M103" s="23"/>
      <c r="N103" s="23">
        <v>79214.92</v>
      </c>
      <c r="O103" s="23"/>
      <c r="Q103" s="32" t="s">
        <v>34</v>
      </c>
      <c r="R103" s="22">
        <v>79214.92</v>
      </c>
      <c r="T103" s="22">
        <v>259195.6</v>
      </c>
      <c r="V103" s="22">
        <v>338410.52</v>
      </c>
      <c r="X103" s="20">
        <f t="shared" si="12"/>
        <v>0</v>
      </c>
      <c r="Y103" s="4" t="s">
        <v>34</v>
      </c>
      <c r="Z103" s="5">
        <v>338410.52</v>
      </c>
      <c r="AB103" s="5">
        <v>348948.49</v>
      </c>
      <c r="AD103" s="5">
        <v>687359.01</v>
      </c>
      <c r="AF103" s="20">
        <f t="shared" si="13"/>
        <v>0</v>
      </c>
      <c r="AG103" s="4" t="s">
        <v>34</v>
      </c>
      <c r="AH103" s="5">
        <v>687359.01</v>
      </c>
      <c r="AJ103" s="5">
        <v>281201.36</v>
      </c>
      <c r="AL103" s="5">
        <v>968560.37</v>
      </c>
      <c r="AN103" s="20">
        <f t="shared" si="14"/>
        <v>0</v>
      </c>
      <c r="AO103" s="4" t="s">
        <v>34</v>
      </c>
      <c r="AP103" s="5">
        <v>968560.37</v>
      </c>
      <c r="AR103" s="5">
        <v>364224.84</v>
      </c>
      <c r="AT103" s="5">
        <v>1332785.21</v>
      </c>
      <c r="AV103" s="20">
        <f t="shared" si="15"/>
        <v>0</v>
      </c>
      <c r="AW103" s="22" t="s">
        <v>174</v>
      </c>
      <c r="AY103" s="22">
        <v>1066932861.7</v>
      </c>
      <c r="BA103" s="22">
        <v>0</v>
      </c>
      <c r="BC103" s="22">
        <v>1066932861.7</v>
      </c>
      <c r="BD103" s="22" t="s">
        <v>171</v>
      </c>
      <c r="BE103" s="22">
        <v>88748253.930000007</v>
      </c>
      <c r="BG103" s="22">
        <v>106171307.2</v>
      </c>
      <c r="BI103" s="22">
        <v>194919561.13</v>
      </c>
    </row>
    <row r="104" spans="1:62" x14ac:dyDescent="0.2">
      <c r="A104" s="23" t="s">
        <v>35</v>
      </c>
      <c r="B104" s="25">
        <v>0</v>
      </c>
      <c r="D104" s="25">
        <v>1222599.49</v>
      </c>
      <c r="F104" s="25">
        <v>1222599.49</v>
      </c>
      <c r="G104" s="22"/>
      <c r="H104" s="20">
        <f t="shared" si="11"/>
        <v>0</v>
      </c>
      <c r="I104" s="24" t="s">
        <v>35</v>
      </c>
      <c r="J104" s="24">
        <v>0</v>
      </c>
      <c r="K104" s="24"/>
      <c r="L104" s="24">
        <v>123419.67</v>
      </c>
      <c r="M104" s="24"/>
      <c r="N104" s="24">
        <v>123419.67</v>
      </c>
      <c r="O104" s="24"/>
      <c r="Q104" s="32" t="s">
        <v>149</v>
      </c>
      <c r="R104" s="22">
        <v>123419.67</v>
      </c>
      <c r="T104" s="22">
        <v>618661.28</v>
      </c>
      <c r="V104" s="22">
        <v>742080.95</v>
      </c>
      <c r="X104" s="20">
        <f t="shared" si="12"/>
        <v>0</v>
      </c>
      <c r="Y104" s="4" t="s">
        <v>149</v>
      </c>
      <c r="Z104" s="5">
        <v>742080.95</v>
      </c>
      <c r="AB104" s="5">
        <v>480518.54</v>
      </c>
      <c r="AD104" s="5">
        <v>1222599.49</v>
      </c>
      <c r="AF104" s="20">
        <f t="shared" si="13"/>
        <v>0</v>
      </c>
      <c r="AG104" s="6" t="s">
        <v>35</v>
      </c>
      <c r="AH104" s="5">
        <v>1222599.49</v>
      </c>
      <c r="AJ104" s="5">
        <v>1467567.13</v>
      </c>
      <c r="AL104" s="5">
        <v>2690166.62</v>
      </c>
      <c r="AN104" s="20">
        <f t="shared" si="14"/>
        <v>0</v>
      </c>
      <c r="AO104" s="6" t="s">
        <v>35</v>
      </c>
      <c r="AP104" s="5">
        <v>2690166.62</v>
      </c>
      <c r="AR104" s="5">
        <v>807052.99</v>
      </c>
      <c r="AT104" s="5">
        <v>3497219.61</v>
      </c>
      <c r="AV104" s="20">
        <f t="shared" si="15"/>
        <v>0</v>
      </c>
      <c r="AW104" s="22" t="s">
        <v>175</v>
      </c>
      <c r="AX104" s="22">
        <v>505490969.35000002</v>
      </c>
      <c r="AZ104" s="22">
        <v>164606720.59</v>
      </c>
      <c r="BA104" s="22">
        <v>453398872.87</v>
      </c>
      <c r="BB104" s="22">
        <v>216698817.06999999</v>
      </c>
      <c r="BD104" s="22" t="s">
        <v>172</v>
      </c>
      <c r="BF104" s="22">
        <v>0</v>
      </c>
      <c r="BG104" s="22">
        <v>269455997.63</v>
      </c>
      <c r="BH104" s="22">
        <v>269455997.63</v>
      </c>
      <c r="BJ104" s="22">
        <v>0</v>
      </c>
    </row>
    <row r="105" spans="1:62" x14ac:dyDescent="0.2">
      <c r="A105" s="23" t="s">
        <v>36</v>
      </c>
      <c r="B105" s="25">
        <v>0</v>
      </c>
      <c r="D105" s="25">
        <v>1152521.21</v>
      </c>
      <c r="F105" s="25">
        <v>1152521.21</v>
      </c>
      <c r="G105" s="22"/>
      <c r="H105" s="20">
        <f t="shared" si="11"/>
        <v>0</v>
      </c>
      <c r="I105" s="24" t="s">
        <v>36</v>
      </c>
      <c r="J105" s="24">
        <v>0</v>
      </c>
      <c r="K105" s="24"/>
      <c r="L105" s="24">
        <v>344004.83</v>
      </c>
      <c r="M105" s="24"/>
      <c r="N105" s="24">
        <v>344004.83</v>
      </c>
      <c r="O105" s="24"/>
      <c r="Q105" s="32" t="s">
        <v>36</v>
      </c>
      <c r="R105" s="22">
        <v>344004.83</v>
      </c>
      <c r="T105" s="22">
        <v>413943.91</v>
      </c>
      <c r="V105" s="22">
        <v>757948.74</v>
      </c>
      <c r="X105" s="20">
        <f t="shared" si="12"/>
        <v>0</v>
      </c>
      <c r="Y105" s="4" t="s">
        <v>36</v>
      </c>
      <c r="Z105" s="5">
        <v>757948.74</v>
      </c>
      <c r="AB105" s="5">
        <v>394572.47</v>
      </c>
      <c r="AD105" s="5">
        <v>1152521.21</v>
      </c>
      <c r="AF105" s="20">
        <f t="shared" si="13"/>
        <v>0</v>
      </c>
      <c r="AG105" s="4" t="s">
        <v>36</v>
      </c>
      <c r="AH105" s="5">
        <v>1152521.21</v>
      </c>
      <c r="AJ105" s="5">
        <v>439587.18</v>
      </c>
      <c r="AL105" s="5">
        <v>1592108.39</v>
      </c>
      <c r="AN105" s="20">
        <f t="shared" si="14"/>
        <v>0</v>
      </c>
      <c r="AO105" s="6" t="s">
        <v>36</v>
      </c>
      <c r="AP105" s="5">
        <v>1592108.39</v>
      </c>
      <c r="AR105" s="5">
        <v>526488.17000000004</v>
      </c>
      <c r="AT105" s="5">
        <v>2118596.56</v>
      </c>
      <c r="AV105" s="20">
        <f t="shared" si="15"/>
        <v>0</v>
      </c>
      <c r="AW105" s="22" t="s">
        <v>176</v>
      </c>
      <c r="AY105" s="22">
        <v>35383629.149999999</v>
      </c>
      <c r="AZ105" s="22">
        <v>111242095.81</v>
      </c>
      <c r="BA105" s="22">
        <v>164606720.59</v>
      </c>
      <c r="BC105" s="22">
        <v>88748253.930000007</v>
      </c>
      <c r="BD105" s="22" t="s">
        <v>173</v>
      </c>
      <c r="BF105" s="22">
        <v>955975512.76999998</v>
      </c>
      <c r="BH105" s="22">
        <v>269455997.63</v>
      </c>
      <c r="BJ105" s="22">
        <v>1225431510.4000001</v>
      </c>
    </row>
    <row r="106" spans="1:62" x14ac:dyDescent="0.2">
      <c r="A106" s="23" t="s">
        <v>37</v>
      </c>
      <c r="B106" s="25">
        <v>0</v>
      </c>
      <c r="D106" s="25">
        <v>327426</v>
      </c>
      <c r="F106" s="25">
        <v>327426</v>
      </c>
      <c r="G106" s="22"/>
      <c r="H106" s="20">
        <f t="shared" si="11"/>
        <v>0</v>
      </c>
      <c r="I106" s="23" t="s">
        <v>150</v>
      </c>
      <c r="J106" s="23">
        <v>0</v>
      </c>
      <c r="K106" s="23"/>
      <c r="L106" s="23">
        <v>83973</v>
      </c>
      <c r="M106" s="23"/>
      <c r="N106" s="23">
        <v>83973</v>
      </c>
      <c r="O106" s="23"/>
      <c r="Q106" s="32" t="s">
        <v>151</v>
      </c>
      <c r="R106" s="22">
        <v>83973</v>
      </c>
      <c r="T106" s="22">
        <v>110553</v>
      </c>
      <c r="V106" s="22">
        <v>194526</v>
      </c>
      <c r="X106" s="20">
        <f t="shared" si="12"/>
        <v>0</v>
      </c>
      <c r="Y106" s="4" t="s">
        <v>151</v>
      </c>
      <c r="Z106" s="5">
        <v>194526</v>
      </c>
      <c r="AB106" s="5">
        <v>132900</v>
      </c>
      <c r="AD106" s="5">
        <v>327426</v>
      </c>
      <c r="AF106" s="20">
        <f t="shared" si="13"/>
        <v>0</v>
      </c>
      <c r="AG106" s="4" t="s">
        <v>152</v>
      </c>
      <c r="AH106" s="5">
        <v>327426</v>
      </c>
      <c r="AJ106" s="5">
        <v>99675</v>
      </c>
      <c r="AL106" s="5">
        <v>427101</v>
      </c>
      <c r="AN106" s="20">
        <f t="shared" si="14"/>
        <v>0</v>
      </c>
      <c r="AO106" s="4" t="s">
        <v>150</v>
      </c>
      <c r="AP106" s="5">
        <v>427101</v>
      </c>
      <c r="AR106" s="5">
        <v>133998</v>
      </c>
      <c r="AT106" s="5">
        <v>561099</v>
      </c>
      <c r="AV106" s="20">
        <f t="shared" si="15"/>
        <v>0</v>
      </c>
      <c r="AW106" s="22" t="s">
        <v>177</v>
      </c>
      <c r="AX106" s="22">
        <v>29869180.059999999</v>
      </c>
      <c r="AZ106" s="22">
        <v>342156777.06</v>
      </c>
      <c r="BA106" s="22">
        <v>300565919.73000002</v>
      </c>
      <c r="BB106" s="22">
        <v>71460037.390000001</v>
      </c>
      <c r="BD106" s="22" t="s">
        <v>200</v>
      </c>
      <c r="BF106" s="22">
        <v>1066932861.7</v>
      </c>
      <c r="BH106" s="22">
        <v>0</v>
      </c>
      <c r="BJ106" s="22">
        <v>1066932861.7</v>
      </c>
    </row>
    <row r="107" spans="1:62" ht="22.5" x14ac:dyDescent="0.2">
      <c r="A107" s="23" t="s">
        <v>38</v>
      </c>
      <c r="B107" s="25">
        <v>0</v>
      </c>
      <c r="D107" s="25">
        <v>13704466.460000001</v>
      </c>
      <c r="F107" s="25">
        <v>13704466.460000001</v>
      </c>
      <c r="G107" s="22"/>
      <c r="H107" s="20">
        <f t="shared" si="11"/>
        <v>0</v>
      </c>
      <c r="I107" s="23" t="s">
        <v>153</v>
      </c>
      <c r="J107" s="23">
        <v>0</v>
      </c>
      <c r="K107" s="23"/>
      <c r="L107" s="23">
        <v>4245352.88</v>
      </c>
      <c r="M107" s="23"/>
      <c r="N107" s="23">
        <v>4245352.88</v>
      </c>
      <c r="O107" s="23"/>
      <c r="Q107" s="32" t="s">
        <v>38</v>
      </c>
      <c r="R107" s="22">
        <v>4245352.88</v>
      </c>
      <c r="T107" s="22">
        <v>4157136.13</v>
      </c>
      <c r="V107" s="22">
        <v>8402489.0099999998</v>
      </c>
      <c r="X107" s="20">
        <f t="shared" si="12"/>
        <v>0</v>
      </c>
      <c r="Y107" s="4" t="s">
        <v>38</v>
      </c>
      <c r="Z107" s="5">
        <v>8402489.0099999998</v>
      </c>
      <c r="AB107" s="5">
        <v>5301977.45</v>
      </c>
      <c r="AD107" s="5">
        <v>13704466.460000001</v>
      </c>
      <c r="AF107" s="20">
        <f t="shared" si="13"/>
        <v>0</v>
      </c>
      <c r="AG107" s="4" t="s">
        <v>153</v>
      </c>
      <c r="AH107" s="5">
        <v>13704466.460000001</v>
      </c>
      <c r="AJ107" s="5">
        <v>4619990.72</v>
      </c>
      <c r="AL107" s="5">
        <v>18324457.18</v>
      </c>
      <c r="AN107" s="20">
        <f t="shared" si="14"/>
        <v>0</v>
      </c>
      <c r="AO107" s="4" t="s">
        <v>153</v>
      </c>
      <c r="AP107" s="5">
        <v>18324457.18</v>
      </c>
      <c r="AR107" s="5">
        <v>4852278.97</v>
      </c>
      <c r="AT107" s="5">
        <v>23176736.149999999</v>
      </c>
      <c r="AV107" s="20">
        <f t="shared" si="15"/>
        <v>0</v>
      </c>
      <c r="AW107" s="22" t="s">
        <v>178</v>
      </c>
      <c r="AX107" s="22">
        <v>59222872.909999996</v>
      </c>
      <c r="AZ107" s="22">
        <v>300565919.73000002</v>
      </c>
      <c r="BA107" s="22">
        <v>298098992.26999998</v>
      </c>
      <c r="BB107" s="22">
        <v>61689800.369999997</v>
      </c>
      <c r="BD107" s="22" t="s">
        <v>175</v>
      </c>
      <c r="BE107" s="22">
        <v>216698817.06999999</v>
      </c>
      <c r="BG107" s="22">
        <v>206330538.5</v>
      </c>
      <c r="BH107" s="22">
        <v>420098409.75</v>
      </c>
      <c r="BI107" s="22">
        <v>2930945.82</v>
      </c>
    </row>
    <row r="108" spans="1:62" x14ac:dyDescent="0.2">
      <c r="A108" s="23" t="s">
        <v>39</v>
      </c>
      <c r="B108" s="25">
        <v>0</v>
      </c>
      <c r="D108" s="25">
        <v>420501.05</v>
      </c>
      <c r="F108" s="25">
        <v>420501.05</v>
      </c>
      <c r="G108" s="22"/>
      <c r="H108" s="20">
        <f t="shared" si="11"/>
        <v>0</v>
      </c>
      <c r="I108" s="23"/>
      <c r="J108" s="23"/>
      <c r="K108" s="23"/>
      <c r="L108" s="23"/>
      <c r="M108" s="23"/>
      <c r="N108" s="23"/>
      <c r="O108" s="23"/>
      <c r="Q108" s="32" t="s">
        <v>39</v>
      </c>
      <c r="R108" s="22">
        <v>0</v>
      </c>
      <c r="T108" s="22">
        <v>295935.65000000002</v>
      </c>
      <c r="V108" s="22">
        <v>295935.65000000002</v>
      </c>
      <c r="X108" s="20">
        <f t="shared" si="12"/>
        <v>0</v>
      </c>
      <c r="Y108" s="6" t="s">
        <v>39</v>
      </c>
      <c r="Z108" s="5">
        <v>295935.65000000002</v>
      </c>
      <c r="AB108" s="5">
        <v>124565.4</v>
      </c>
      <c r="AD108" s="5">
        <v>420501.05</v>
      </c>
      <c r="AF108" s="20">
        <f t="shared" si="13"/>
        <v>0</v>
      </c>
      <c r="AG108" s="6" t="s">
        <v>39</v>
      </c>
      <c r="AH108" s="5">
        <v>420501.05</v>
      </c>
      <c r="AJ108" s="5">
        <v>36759.69</v>
      </c>
      <c r="AL108" s="5">
        <v>457260.74</v>
      </c>
      <c r="AN108" s="20">
        <f t="shared" si="14"/>
        <v>0</v>
      </c>
      <c r="AO108" s="6" t="s">
        <v>39</v>
      </c>
      <c r="AP108" s="5">
        <v>457260.74</v>
      </c>
      <c r="AR108" s="5">
        <v>816240.28</v>
      </c>
      <c r="AT108" s="5">
        <v>1273501.02</v>
      </c>
      <c r="AV108" s="20">
        <f>+AP108-AL108</f>
        <v>0</v>
      </c>
      <c r="AW108" s="22" t="s">
        <v>179</v>
      </c>
      <c r="AX108" s="22">
        <v>0</v>
      </c>
      <c r="AZ108" s="22">
        <v>298098992.26999998</v>
      </c>
      <c r="BA108" s="22">
        <v>298098992.26999998</v>
      </c>
      <c r="BB108" s="22">
        <v>0</v>
      </c>
      <c r="BD108" s="22" t="s">
        <v>176</v>
      </c>
      <c r="BF108" s="22">
        <v>88748253.930000007</v>
      </c>
      <c r="BG108" s="22">
        <v>100159231.3</v>
      </c>
      <c r="BH108" s="22">
        <v>206330538.5</v>
      </c>
      <c r="BJ108" s="22">
        <v>194919561.13</v>
      </c>
    </row>
    <row r="109" spans="1:62" x14ac:dyDescent="0.2">
      <c r="A109" s="23" t="s">
        <v>40</v>
      </c>
      <c r="B109" s="25">
        <v>0</v>
      </c>
      <c r="D109" s="25">
        <v>15008355.109999999</v>
      </c>
      <c r="F109" s="25">
        <v>15008355.109999999</v>
      </c>
      <c r="G109" s="22"/>
      <c r="H109" s="20">
        <f t="shared" si="11"/>
        <v>0</v>
      </c>
      <c r="I109" s="23" t="s">
        <v>40</v>
      </c>
      <c r="J109" s="23">
        <v>0</v>
      </c>
      <c r="K109" s="23"/>
      <c r="L109" s="24">
        <v>1249920.1499999999</v>
      </c>
      <c r="M109" s="24"/>
      <c r="N109" s="23">
        <v>1249920.1499999999</v>
      </c>
      <c r="O109" s="23"/>
      <c r="Q109" s="32" t="s">
        <v>40</v>
      </c>
      <c r="R109" s="22">
        <v>1249920.1499999999</v>
      </c>
      <c r="T109" s="22">
        <v>2996876.79</v>
      </c>
      <c r="V109" s="22">
        <v>4246796.9400000004</v>
      </c>
      <c r="X109" s="20">
        <f t="shared" si="12"/>
        <v>0</v>
      </c>
      <c r="Y109" s="4" t="s">
        <v>40</v>
      </c>
      <c r="Z109" s="5">
        <v>4246796.9400000004</v>
      </c>
      <c r="AB109" s="5">
        <v>10761558.17</v>
      </c>
      <c r="AD109" s="5">
        <v>15008355.109999999</v>
      </c>
      <c r="AF109" s="20">
        <f t="shared" si="13"/>
        <v>0</v>
      </c>
      <c r="AG109" s="4" t="s">
        <v>40</v>
      </c>
      <c r="AH109" s="5">
        <v>15008355.109999999</v>
      </c>
      <c r="AJ109" s="5">
        <v>6970301.0999999996</v>
      </c>
      <c r="AL109" s="5">
        <v>21978656.210000001</v>
      </c>
      <c r="AN109" s="20">
        <f t="shared" si="14"/>
        <v>0</v>
      </c>
      <c r="AO109" s="4" t="s">
        <v>40</v>
      </c>
      <c r="AP109" s="5">
        <v>21978656.210000001</v>
      </c>
      <c r="AR109" s="5">
        <v>5839743.8099999996</v>
      </c>
      <c r="AT109" s="5">
        <v>27818400.02</v>
      </c>
      <c r="AV109" s="20">
        <f t="shared" ref="AV109:AV142" si="16">+AP109-AL109</f>
        <v>0</v>
      </c>
      <c r="AW109" s="22" t="s">
        <v>181</v>
      </c>
      <c r="AX109" s="22">
        <v>507733468.52999997</v>
      </c>
      <c r="AZ109" s="22">
        <v>298098992.26999998</v>
      </c>
      <c r="BB109" s="22">
        <v>805832460.79999995</v>
      </c>
      <c r="BD109" s="22" t="s">
        <v>177</v>
      </c>
      <c r="BE109" s="22">
        <v>71460037.390000001</v>
      </c>
      <c r="BG109" s="22">
        <v>319939178.44999999</v>
      </c>
      <c r="BH109" s="22">
        <v>390720383.36000001</v>
      </c>
      <c r="BI109" s="22">
        <v>678832.48</v>
      </c>
    </row>
    <row r="110" spans="1:62" x14ac:dyDescent="0.2">
      <c r="A110" s="23" t="s">
        <v>154</v>
      </c>
      <c r="B110" s="25">
        <v>0</v>
      </c>
      <c r="D110" s="25">
        <v>3671914.2</v>
      </c>
      <c r="F110" s="25">
        <v>3671914.2</v>
      </c>
      <c r="G110" s="22"/>
      <c r="H110" s="20">
        <f t="shared" si="11"/>
        <v>0</v>
      </c>
      <c r="I110" s="24" t="s">
        <v>154</v>
      </c>
      <c r="J110" s="24">
        <v>0</v>
      </c>
      <c r="K110" s="24"/>
      <c r="L110" s="23">
        <v>27000</v>
      </c>
      <c r="M110" s="23"/>
      <c r="N110" s="24">
        <v>27000</v>
      </c>
      <c r="O110" s="24"/>
      <c r="Q110" s="32" t="s">
        <v>154</v>
      </c>
      <c r="R110" s="22">
        <v>27000</v>
      </c>
      <c r="T110" s="22">
        <v>1134690</v>
      </c>
      <c r="V110" s="22">
        <v>1161690</v>
      </c>
      <c r="X110" s="20">
        <f t="shared" si="12"/>
        <v>0</v>
      </c>
      <c r="Y110" s="4" t="s">
        <v>154</v>
      </c>
      <c r="Z110" s="5">
        <v>1161690</v>
      </c>
      <c r="AB110" s="5">
        <v>2510224.2000000002</v>
      </c>
      <c r="AD110" s="5">
        <v>3671914.2</v>
      </c>
      <c r="AF110" s="20">
        <f t="shared" si="13"/>
        <v>0</v>
      </c>
      <c r="AG110" s="6" t="s">
        <v>154</v>
      </c>
      <c r="AH110" s="5">
        <v>3671914.2</v>
      </c>
      <c r="AJ110" s="5">
        <v>598235</v>
      </c>
      <c r="AL110" s="5">
        <v>4270149.2</v>
      </c>
      <c r="AN110" s="20">
        <f t="shared" si="14"/>
        <v>0</v>
      </c>
      <c r="AO110" s="6" t="s">
        <v>154</v>
      </c>
      <c r="AP110" s="5">
        <v>4270149.2</v>
      </c>
      <c r="AR110" s="5">
        <v>2814113</v>
      </c>
      <c r="AT110" s="5">
        <v>7084262.2000000002</v>
      </c>
      <c r="AV110" s="20">
        <f t="shared" si="16"/>
        <v>0</v>
      </c>
      <c r="AX110" s="22">
        <v>4548871710.75</v>
      </c>
      <c r="AY110" s="22">
        <v>4548871710.75</v>
      </c>
      <c r="AZ110" s="22">
        <v>17926957767.130005</v>
      </c>
      <c r="BA110" s="22">
        <v>17926957767.129997</v>
      </c>
      <c r="BB110" s="22">
        <v>5191887665.1399994</v>
      </c>
      <c r="BC110" s="22">
        <v>5191887665.1399994</v>
      </c>
      <c r="BD110" s="22" t="s">
        <v>178</v>
      </c>
      <c r="BE110" s="22">
        <v>61689800.369999997</v>
      </c>
      <c r="BG110" s="22">
        <v>390720383.36000001</v>
      </c>
      <c r="BH110" s="22">
        <v>432598090.82999998</v>
      </c>
      <c r="BI110" s="22">
        <v>19812092.899999999</v>
      </c>
    </row>
    <row r="111" spans="1:62" x14ac:dyDescent="0.2">
      <c r="A111" s="23" t="s">
        <v>41</v>
      </c>
      <c r="B111" s="25">
        <v>0</v>
      </c>
      <c r="D111" s="25">
        <v>1926804.87</v>
      </c>
      <c r="F111" s="25">
        <v>1926804.87</v>
      </c>
      <c r="G111" s="22"/>
      <c r="H111" s="20">
        <f t="shared" si="11"/>
        <v>0</v>
      </c>
      <c r="I111" s="23" t="s">
        <v>41</v>
      </c>
      <c r="J111" s="23">
        <v>0</v>
      </c>
      <c r="K111" s="23"/>
      <c r="L111" s="24">
        <v>244068.35</v>
      </c>
      <c r="M111" s="24"/>
      <c r="N111" s="23">
        <v>244068.35</v>
      </c>
      <c r="O111" s="23"/>
      <c r="Q111" s="32" t="s">
        <v>155</v>
      </c>
      <c r="R111" s="22">
        <v>244068.35</v>
      </c>
      <c r="T111" s="22">
        <v>256418.57</v>
      </c>
      <c r="V111" s="22">
        <v>500486.92</v>
      </c>
      <c r="X111" s="20">
        <f t="shared" si="12"/>
        <v>0</v>
      </c>
      <c r="Y111" s="4" t="s">
        <v>155</v>
      </c>
      <c r="Z111" s="5">
        <v>500486.92</v>
      </c>
      <c r="AB111" s="5">
        <v>1426317.95</v>
      </c>
      <c r="AD111" s="5">
        <v>1926804.87</v>
      </c>
      <c r="AF111" s="20">
        <f t="shared" si="13"/>
        <v>0</v>
      </c>
      <c r="AG111" s="4" t="s">
        <v>41</v>
      </c>
      <c r="AH111" s="5">
        <v>1926804.87</v>
      </c>
      <c r="AJ111" s="5">
        <v>302055.93</v>
      </c>
      <c r="AL111" s="5">
        <v>2228860.7999999998</v>
      </c>
      <c r="AN111" s="20">
        <f t="shared" si="14"/>
        <v>0</v>
      </c>
      <c r="AO111" s="4" t="s">
        <v>41</v>
      </c>
      <c r="AP111" s="5">
        <v>2228860.7999999998</v>
      </c>
      <c r="AR111" s="5">
        <v>1547161.61</v>
      </c>
      <c r="AT111" s="5">
        <v>3776022.41</v>
      </c>
      <c r="AV111" s="20">
        <f t="shared" si="16"/>
        <v>0</v>
      </c>
      <c r="BD111" s="22" t="s">
        <v>179</v>
      </c>
      <c r="BE111" s="22">
        <v>0</v>
      </c>
      <c r="BG111" s="22">
        <v>432598090.82999998</v>
      </c>
      <c r="BH111" s="22">
        <v>432598090.82999998</v>
      </c>
      <c r="BI111" s="22">
        <v>0</v>
      </c>
    </row>
    <row r="112" spans="1:62" x14ac:dyDescent="0.2">
      <c r="A112" s="22"/>
      <c r="B112" s="22"/>
      <c r="C112" s="22"/>
      <c r="D112" s="22"/>
      <c r="E112" s="22"/>
      <c r="F112" s="22"/>
      <c r="G112" s="22"/>
      <c r="H112" s="20">
        <f t="shared" si="11"/>
        <v>0</v>
      </c>
      <c r="I112" s="23"/>
      <c r="J112" s="23"/>
      <c r="K112" s="23"/>
      <c r="L112" s="24"/>
      <c r="M112" s="24"/>
      <c r="N112" s="23"/>
      <c r="O112" s="23"/>
      <c r="Q112" s="32"/>
      <c r="X112" s="20">
        <f t="shared" si="12"/>
        <v>0</v>
      </c>
      <c r="Y112" s="4"/>
      <c r="Z112" s="5"/>
      <c r="AB112" s="5"/>
      <c r="AD112" s="5"/>
      <c r="AF112" s="20">
        <f t="shared" si="13"/>
        <v>0</v>
      </c>
      <c r="AG112" s="4"/>
      <c r="AH112" s="5"/>
      <c r="AJ112" s="5"/>
      <c r="AL112" s="5"/>
      <c r="AN112" s="20">
        <f t="shared" si="14"/>
        <v>0</v>
      </c>
      <c r="AO112" s="4"/>
      <c r="AP112" s="5"/>
      <c r="AR112" s="5"/>
      <c r="AT112" s="5"/>
      <c r="AV112" s="20">
        <f t="shared" si="16"/>
        <v>0</v>
      </c>
      <c r="BD112" s="22" t="s">
        <v>181</v>
      </c>
      <c r="BE112" s="22">
        <v>805832460.79999995</v>
      </c>
      <c r="BG112" s="22">
        <v>432598090.82999998</v>
      </c>
      <c r="BI112" s="22">
        <v>1238430551.6300001</v>
      </c>
    </row>
    <row r="113" spans="1:62" x14ac:dyDescent="0.2">
      <c r="A113" s="23" t="s">
        <v>42</v>
      </c>
      <c r="B113" s="25">
        <v>0</v>
      </c>
      <c r="D113" s="25">
        <v>158347.38</v>
      </c>
      <c r="F113" s="25">
        <v>158347.38</v>
      </c>
      <c r="G113" s="22"/>
      <c r="H113" s="20">
        <f t="shared" si="11"/>
        <v>0</v>
      </c>
      <c r="I113" s="23"/>
      <c r="J113" s="23"/>
      <c r="K113" s="23"/>
      <c r="L113" s="24"/>
      <c r="M113" s="24"/>
      <c r="N113" s="23"/>
      <c r="O113" s="23"/>
      <c r="Q113" s="32" t="s">
        <v>42</v>
      </c>
      <c r="R113" s="22">
        <v>0</v>
      </c>
      <c r="T113" s="22">
        <v>79173.69</v>
      </c>
      <c r="V113" s="22">
        <v>79173.69</v>
      </c>
      <c r="X113" s="20">
        <f t="shared" si="12"/>
        <v>0</v>
      </c>
      <c r="Y113" s="6" t="s">
        <v>42</v>
      </c>
      <c r="Z113" s="5">
        <v>79173.69</v>
      </c>
      <c r="AB113" s="5">
        <v>79173.69</v>
      </c>
      <c r="AD113" s="5">
        <v>158347.38</v>
      </c>
      <c r="AF113" s="20">
        <f t="shared" si="13"/>
        <v>0</v>
      </c>
      <c r="AG113" s="6" t="s">
        <v>42</v>
      </c>
      <c r="AH113" s="5">
        <v>158347.38</v>
      </c>
      <c r="AJ113" s="5">
        <v>79173.69</v>
      </c>
      <c r="AL113" s="5">
        <v>237521.07</v>
      </c>
      <c r="AN113" s="20">
        <f t="shared" si="14"/>
        <v>0</v>
      </c>
      <c r="AO113" s="6" t="s">
        <v>42</v>
      </c>
      <c r="AP113" s="5">
        <v>237521.07</v>
      </c>
      <c r="AR113" s="5">
        <v>79173.69</v>
      </c>
      <c r="AT113" s="5">
        <v>316694.76</v>
      </c>
      <c r="AV113" s="20">
        <f t="shared" si="16"/>
        <v>0</v>
      </c>
      <c r="BD113" s="22" t="s">
        <v>201</v>
      </c>
      <c r="BE113" s="22">
        <v>5191887665.1399994</v>
      </c>
      <c r="BF113" s="22">
        <v>5191887665.1399994</v>
      </c>
      <c r="BG113" s="22">
        <v>16712884190.84</v>
      </c>
      <c r="BH113" s="22">
        <v>16712884190.839994</v>
      </c>
      <c r="BI113" s="22">
        <v>5651537400.499999</v>
      </c>
      <c r="BJ113" s="22">
        <v>5651537400.499999</v>
      </c>
    </row>
    <row r="114" spans="1:62" x14ac:dyDescent="0.2">
      <c r="A114" s="23" t="s">
        <v>156</v>
      </c>
      <c r="B114" s="25">
        <v>7553037.2199999997</v>
      </c>
      <c r="D114" s="25">
        <v>0</v>
      </c>
      <c r="F114" s="25">
        <v>7553037.2199999997</v>
      </c>
      <c r="G114" s="22"/>
      <c r="H114" s="20">
        <f t="shared" si="11"/>
        <v>0</v>
      </c>
      <c r="I114" s="24" t="s">
        <v>156</v>
      </c>
      <c r="J114" s="24">
        <v>7553037.2199999997</v>
      </c>
      <c r="K114" s="24"/>
      <c r="L114" s="24">
        <v>0</v>
      </c>
      <c r="M114" s="22"/>
      <c r="N114" s="24">
        <v>7553037.2199999997</v>
      </c>
      <c r="O114" s="24"/>
      <c r="Q114" s="32" t="s">
        <v>156</v>
      </c>
      <c r="R114" s="22">
        <v>7553037.2199999997</v>
      </c>
      <c r="T114" s="22">
        <v>0</v>
      </c>
      <c r="V114" s="22">
        <v>7553037.2199999997</v>
      </c>
      <c r="X114" s="20">
        <f t="shared" si="12"/>
        <v>0</v>
      </c>
      <c r="Y114" s="4" t="s">
        <v>156</v>
      </c>
      <c r="Z114" s="5">
        <v>7553037.2199999997</v>
      </c>
      <c r="AB114" s="5">
        <v>0</v>
      </c>
      <c r="AD114" s="5">
        <v>7553037.2199999997</v>
      </c>
      <c r="AF114" s="20">
        <f t="shared" si="13"/>
        <v>0</v>
      </c>
      <c r="AG114" s="6" t="s">
        <v>156</v>
      </c>
      <c r="AH114" s="5">
        <v>7553037.2199999997</v>
      </c>
      <c r="AJ114" s="5">
        <v>0</v>
      </c>
      <c r="AL114" s="5">
        <v>7553037.2199999997</v>
      </c>
      <c r="AN114" s="20">
        <f t="shared" si="14"/>
        <v>0</v>
      </c>
      <c r="AO114" s="6" t="s">
        <v>156</v>
      </c>
      <c r="AP114" s="5">
        <v>7553037.2199999997</v>
      </c>
      <c r="AR114" s="5">
        <v>0</v>
      </c>
      <c r="AT114" s="5">
        <v>7553037.2199999997</v>
      </c>
      <c r="AV114" s="20">
        <f t="shared" si="16"/>
        <v>0</v>
      </c>
    </row>
    <row r="115" spans="1:62" x14ac:dyDescent="0.2">
      <c r="A115" s="23" t="s">
        <v>157</v>
      </c>
      <c r="C115" s="25">
        <v>7553037.2199999997</v>
      </c>
      <c r="E115" s="29">
        <v>0</v>
      </c>
      <c r="G115" s="39">
        <v>7553037.2199999997</v>
      </c>
      <c r="I115" s="24" t="s">
        <v>157</v>
      </c>
      <c r="J115" s="24"/>
      <c r="K115" s="24">
        <v>7553037.2199999997</v>
      </c>
      <c r="L115" s="24"/>
      <c r="M115" s="23">
        <v>0</v>
      </c>
      <c r="N115" s="24"/>
      <c r="O115" s="24">
        <v>7553037.2199999997</v>
      </c>
      <c r="Q115" s="32" t="s">
        <v>157</v>
      </c>
      <c r="S115" s="31">
        <v>7553037.2199999997</v>
      </c>
      <c r="U115" s="22">
        <v>0</v>
      </c>
      <c r="W115" s="22">
        <v>7553037.2199999997</v>
      </c>
      <c r="X115" s="20">
        <f t="shared" si="12"/>
        <v>0</v>
      </c>
      <c r="Y115" s="6" t="s">
        <v>157</v>
      </c>
      <c r="Z115" s="5"/>
      <c r="AA115" s="22">
        <v>7553037.2199999997</v>
      </c>
      <c r="AB115" s="5"/>
      <c r="AC115" s="22">
        <v>0</v>
      </c>
      <c r="AD115" s="5"/>
      <c r="AE115" s="22">
        <v>7553037.2199999997</v>
      </c>
      <c r="AF115" s="20">
        <f t="shared" si="13"/>
        <v>0</v>
      </c>
      <c r="AG115" s="6" t="s">
        <v>157</v>
      </c>
      <c r="AI115" s="5">
        <v>7553037.2199999997</v>
      </c>
      <c r="AK115" s="5">
        <v>0</v>
      </c>
      <c r="AM115" s="5">
        <v>7553037.2199999997</v>
      </c>
      <c r="AN115" s="20">
        <f t="shared" si="14"/>
        <v>0</v>
      </c>
      <c r="AO115" s="6" t="s">
        <v>157</v>
      </c>
      <c r="AQ115" s="5">
        <v>7553037.2199999997</v>
      </c>
      <c r="AS115" s="5">
        <v>0</v>
      </c>
      <c r="AU115" s="5">
        <v>7553037.2199999997</v>
      </c>
      <c r="AV115" s="20">
        <f t="shared" si="16"/>
        <v>0</v>
      </c>
    </row>
    <row r="116" spans="1:62" x14ac:dyDescent="0.2">
      <c r="A116" s="23" t="s">
        <v>158</v>
      </c>
      <c r="B116" s="25">
        <v>5732726.1600000001</v>
      </c>
      <c r="D116" s="25">
        <v>0</v>
      </c>
      <c r="F116" s="25">
        <v>5732726.1600000001</v>
      </c>
      <c r="G116" s="22"/>
      <c r="I116" s="40" t="s">
        <v>158</v>
      </c>
      <c r="J116" s="40">
        <v>5732726.1600000001</v>
      </c>
      <c r="K116" s="40"/>
      <c r="L116" s="40">
        <v>0</v>
      </c>
      <c r="M116" s="24"/>
      <c r="N116" s="40">
        <v>5732726.1600000001</v>
      </c>
      <c r="O116" s="40"/>
      <c r="Q116" s="32" t="s">
        <v>158</v>
      </c>
      <c r="R116" s="22">
        <v>5732726.1600000001</v>
      </c>
      <c r="T116" s="22">
        <v>0</v>
      </c>
      <c r="V116" s="22">
        <v>5732726.1600000001</v>
      </c>
      <c r="X116" s="20">
        <f t="shared" si="12"/>
        <v>0</v>
      </c>
      <c r="Y116" s="4" t="s">
        <v>158</v>
      </c>
      <c r="Z116" s="5">
        <v>5732726.1600000001</v>
      </c>
      <c r="AB116" s="5">
        <v>0</v>
      </c>
      <c r="AD116" s="5">
        <v>5732726.1600000001</v>
      </c>
      <c r="AF116" s="20">
        <f t="shared" si="13"/>
        <v>0</v>
      </c>
      <c r="AG116" s="6" t="s">
        <v>158</v>
      </c>
      <c r="AH116" s="5">
        <v>5732726.1600000001</v>
      </c>
      <c r="AJ116" s="5" t="s">
        <v>159</v>
      </c>
      <c r="AL116" s="5">
        <v>5732726.1600000001</v>
      </c>
      <c r="AN116" s="20">
        <f t="shared" si="14"/>
        <v>0</v>
      </c>
      <c r="AO116" s="6" t="s">
        <v>158</v>
      </c>
      <c r="AP116" s="4">
        <v>5732726.1600000001</v>
      </c>
      <c r="AR116" s="5">
        <v>0</v>
      </c>
      <c r="AT116" s="5">
        <v>5732726.1600000001</v>
      </c>
      <c r="AV116" s="20">
        <f t="shared" si="16"/>
        <v>0</v>
      </c>
    </row>
    <row r="117" spans="1:62" x14ac:dyDescent="0.2">
      <c r="A117" s="23" t="s">
        <v>160</v>
      </c>
      <c r="C117" s="25">
        <v>5732726.1600000001</v>
      </c>
      <c r="E117" s="29">
        <v>0</v>
      </c>
      <c r="G117" s="39">
        <v>5732726.1600000001</v>
      </c>
      <c r="I117" s="24" t="s">
        <v>160</v>
      </c>
      <c r="J117" s="24"/>
      <c r="K117" s="24">
        <v>5732726.1600000001</v>
      </c>
      <c r="L117" s="24"/>
      <c r="M117" s="24">
        <v>0</v>
      </c>
      <c r="N117" s="24"/>
      <c r="O117" s="40">
        <v>5732726.1600000001</v>
      </c>
      <c r="Q117" s="32" t="s">
        <v>160</v>
      </c>
      <c r="S117" s="31">
        <v>5732726.1600000001</v>
      </c>
      <c r="U117" s="22">
        <v>0</v>
      </c>
      <c r="W117" s="22">
        <v>5732726.1600000001</v>
      </c>
      <c r="X117" s="20">
        <f t="shared" si="12"/>
        <v>0</v>
      </c>
      <c r="Y117" s="6" t="s">
        <v>160</v>
      </c>
      <c r="Z117" s="5"/>
      <c r="AA117" s="22">
        <v>5732726.1600000001</v>
      </c>
      <c r="AB117" s="5"/>
      <c r="AC117" s="22">
        <v>0</v>
      </c>
      <c r="AD117" s="5"/>
      <c r="AE117" s="22">
        <v>5732726.1600000001</v>
      </c>
      <c r="AF117" s="20">
        <f t="shared" si="13"/>
        <v>0</v>
      </c>
      <c r="AG117" s="6" t="s">
        <v>160</v>
      </c>
      <c r="AI117" s="5">
        <v>5732726.1600000001</v>
      </c>
      <c r="AK117" s="5">
        <v>0</v>
      </c>
      <c r="AM117" s="5">
        <v>5732726.1600000001</v>
      </c>
      <c r="AN117" s="20">
        <f t="shared" si="14"/>
        <v>0</v>
      </c>
      <c r="AO117" s="6" t="s">
        <v>160</v>
      </c>
      <c r="AP117" s="17"/>
      <c r="AQ117" s="5">
        <v>5732726.1600000001</v>
      </c>
      <c r="AS117" s="5">
        <v>0</v>
      </c>
      <c r="AU117" s="5">
        <v>5732726.1600000001</v>
      </c>
      <c r="AV117" s="20">
        <f t="shared" si="16"/>
        <v>0</v>
      </c>
    </row>
    <row r="118" spans="1:62" x14ac:dyDescent="0.2">
      <c r="A118" s="23" t="s">
        <v>161</v>
      </c>
      <c r="B118" s="25">
        <v>619425</v>
      </c>
      <c r="D118" s="25">
        <v>0</v>
      </c>
      <c r="F118" s="25">
        <v>619425</v>
      </c>
      <c r="G118" s="22"/>
      <c r="I118" s="24" t="s">
        <v>161</v>
      </c>
      <c r="J118" s="24">
        <v>619425</v>
      </c>
      <c r="K118" s="24"/>
      <c r="L118" s="24">
        <v>0</v>
      </c>
      <c r="M118" s="40"/>
      <c r="N118" s="24">
        <v>619425</v>
      </c>
      <c r="O118" s="24"/>
      <c r="Q118" s="32" t="s">
        <v>161</v>
      </c>
      <c r="R118" s="22">
        <v>619425</v>
      </c>
      <c r="T118" s="22">
        <v>0</v>
      </c>
      <c r="V118" s="22">
        <v>619425</v>
      </c>
      <c r="X118" s="20">
        <f t="shared" si="12"/>
        <v>0</v>
      </c>
      <c r="Y118" s="6" t="s">
        <v>161</v>
      </c>
      <c r="Z118" s="5">
        <v>619425</v>
      </c>
      <c r="AB118" s="5">
        <v>0</v>
      </c>
      <c r="AD118" s="5">
        <v>619425</v>
      </c>
      <c r="AF118" s="20">
        <f t="shared" si="13"/>
        <v>0</v>
      </c>
      <c r="AG118" s="6" t="s">
        <v>161</v>
      </c>
      <c r="AH118" s="5">
        <v>619425</v>
      </c>
      <c r="AJ118" s="5">
        <v>0</v>
      </c>
      <c r="AL118" s="5">
        <v>619425</v>
      </c>
      <c r="AN118" s="20">
        <f t="shared" si="14"/>
        <v>0</v>
      </c>
      <c r="AO118" s="6" t="s">
        <v>161</v>
      </c>
      <c r="AP118" s="4">
        <v>619425</v>
      </c>
      <c r="AR118" s="5">
        <v>0</v>
      </c>
      <c r="AT118" s="5">
        <v>619425</v>
      </c>
      <c r="AV118" s="20">
        <f t="shared" si="16"/>
        <v>0</v>
      </c>
    </row>
    <row r="119" spans="1:62" x14ac:dyDescent="0.2">
      <c r="A119" s="23" t="s">
        <v>162</v>
      </c>
      <c r="C119" s="25">
        <v>619425</v>
      </c>
      <c r="E119" s="29">
        <v>0</v>
      </c>
      <c r="G119" s="39">
        <v>619425</v>
      </c>
      <c r="I119" s="24" t="s">
        <v>162</v>
      </c>
      <c r="J119" s="24"/>
      <c r="K119" s="24">
        <v>619425</v>
      </c>
      <c r="L119" s="24"/>
      <c r="M119" s="24">
        <v>0</v>
      </c>
      <c r="N119" s="24"/>
      <c r="O119" s="24">
        <v>619425</v>
      </c>
      <c r="Q119" s="32" t="s">
        <v>162</v>
      </c>
      <c r="S119" s="31">
        <v>619425</v>
      </c>
      <c r="U119" s="22">
        <v>0</v>
      </c>
      <c r="W119" s="22">
        <v>619425</v>
      </c>
      <c r="X119" s="20">
        <f t="shared" si="12"/>
        <v>0</v>
      </c>
      <c r="Y119" s="6" t="s">
        <v>162</v>
      </c>
      <c r="AA119" s="5">
        <v>619425</v>
      </c>
      <c r="AC119" s="5">
        <v>0</v>
      </c>
      <c r="AE119" s="5">
        <v>619425</v>
      </c>
      <c r="AF119" s="20">
        <f t="shared" si="13"/>
        <v>0</v>
      </c>
      <c r="AG119" s="6" t="s">
        <v>162</v>
      </c>
      <c r="AI119" s="5">
        <v>619425</v>
      </c>
      <c r="AK119" s="5">
        <v>0</v>
      </c>
      <c r="AM119" s="5">
        <v>619425</v>
      </c>
      <c r="AN119" s="20">
        <f t="shared" si="14"/>
        <v>0</v>
      </c>
      <c r="AO119" s="6" t="s">
        <v>162</v>
      </c>
      <c r="AP119" s="17"/>
      <c r="AQ119" s="5">
        <v>619425</v>
      </c>
      <c r="AS119" s="5">
        <v>0</v>
      </c>
      <c r="AU119" s="5">
        <v>619425</v>
      </c>
      <c r="AV119" s="20">
        <f t="shared" si="16"/>
        <v>0</v>
      </c>
    </row>
    <row r="120" spans="1:62" x14ac:dyDescent="0.2">
      <c r="A120" s="23" t="s">
        <v>163</v>
      </c>
      <c r="B120" s="25">
        <v>654524259.76999998</v>
      </c>
      <c r="D120" s="25">
        <v>0</v>
      </c>
      <c r="F120" s="25">
        <v>654524259.76999998</v>
      </c>
      <c r="G120" s="22"/>
      <c r="I120" s="24" t="s">
        <v>163</v>
      </c>
      <c r="J120" s="24">
        <v>654524259.76999998</v>
      </c>
      <c r="K120" s="24"/>
      <c r="L120" s="24">
        <v>0</v>
      </c>
      <c r="M120" s="24"/>
      <c r="N120" s="24">
        <v>654524259.76999998</v>
      </c>
      <c r="O120" s="24"/>
      <c r="Q120" s="32" t="s">
        <v>163</v>
      </c>
      <c r="R120" s="22">
        <v>654524259.76999998</v>
      </c>
      <c r="T120" s="22">
        <v>0</v>
      </c>
      <c r="V120" s="22">
        <v>654524259.76999998</v>
      </c>
      <c r="X120" s="20">
        <f t="shared" si="12"/>
        <v>0</v>
      </c>
      <c r="Y120" s="6" t="s">
        <v>163</v>
      </c>
      <c r="Z120" s="5">
        <v>654524259.76999998</v>
      </c>
      <c r="AB120" s="5">
        <v>0</v>
      </c>
      <c r="AD120" s="5">
        <v>654524259.76999998</v>
      </c>
      <c r="AF120" s="20">
        <f t="shared" si="13"/>
        <v>0</v>
      </c>
      <c r="AG120" s="6" t="s">
        <v>163</v>
      </c>
      <c r="AH120" s="5">
        <v>654524259.76999998</v>
      </c>
      <c r="AJ120" s="5">
        <v>0</v>
      </c>
      <c r="AL120" s="5">
        <v>654524259.76999998</v>
      </c>
      <c r="AN120" s="20">
        <f t="shared" si="14"/>
        <v>0</v>
      </c>
      <c r="AO120" s="6" t="s">
        <v>163</v>
      </c>
      <c r="AP120" s="4">
        <v>654524259.76999998</v>
      </c>
      <c r="AR120" s="5">
        <v>0</v>
      </c>
      <c r="AT120" s="5">
        <v>654524259.76999998</v>
      </c>
      <c r="AV120" s="20">
        <f t="shared" si="16"/>
        <v>0</v>
      </c>
    </row>
    <row r="121" spans="1:62" x14ac:dyDescent="0.2">
      <c r="A121" s="23" t="s">
        <v>164</v>
      </c>
      <c r="C121" s="25">
        <v>654524259.76999998</v>
      </c>
      <c r="E121" s="29">
        <v>0</v>
      </c>
      <c r="G121" s="39">
        <v>654524259.76999998</v>
      </c>
      <c r="I121" s="24" t="s">
        <v>164</v>
      </c>
      <c r="J121" s="24"/>
      <c r="K121" s="24">
        <v>654524259.76999998</v>
      </c>
      <c r="L121" s="24"/>
      <c r="M121" s="24">
        <v>0</v>
      </c>
      <c r="N121" s="24"/>
      <c r="O121" s="24">
        <v>654524259.76999998</v>
      </c>
      <c r="Q121" s="32" t="s">
        <v>164</v>
      </c>
      <c r="S121" s="31">
        <v>654524259.76999998</v>
      </c>
      <c r="U121" s="22">
        <v>0</v>
      </c>
      <c r="W121" s="22">
        <v>654524259.76999998</v>
      </c>
      <c r="X121" s="20">
        <f t="shared" si="12"/>
        <v>0</v>
      </c>
      <c r="Y121" s="6" t="s">
        <v>164</v>
      </c>
      <c r="AA121" s="5">
        <v>654524259.76999998</v>
      </c>
      <c r="AC121" s="5">
        <v>0</v>
      </c>
      <c r="AE121" s="5">
        <v>654524259.76999998</v>
      </c>
      <c r="AF121" s="20">
        <f t="shared" si="13"/>
        <v>0</v>
      </c>
      <c r="AG121" s="6" t="s">
        <v>164</v>
      </c>
      <c r="AI121" s="5">
        <v>654524259.76999998</v>
      </c>
      <c r="AK121" s="5">
        <v>0</v>
      </c>
      <c r="AM121" s="5">
        <v>654524259.76999998</v>
      </c>
      <c r="AN121" s="20">
        <f t="shared" si="14"/>
        <v>0</v>
      </c>
      <c r="AO121" s="6" t="s">
        <v>164</v>
      </c>
      <c r="AP121" s="17"/>
      <c r="AQ121" s="5">
        <v>654524259.76999998</v>
      </c>
      <c r="AS121" s="5">
        <v>0</v>
      </c>
      <c r="AU121" s="5">
        <v>654524259.76999998</v>
      </c>
      <c r="AV121" s="20">
        <f t="shared" si="16"/>
        <v>0</v>
      </c>
    </row>
    <row r="122" spans="1:62" x14ac:dyDescent="0.2">
      <c r="A122" s="23" t="s">
        <v>165</v>
      </c>
      <c r="B122" s="25">
        <v>450000</v>
      </c>
      <c r="D122" s="25">
        <v>0</v>
      </c>
      <c r="F122" s="25">
        <v>450000</v>
      </c>
      <c r="G122" s="22"/>
      <c r="I122" s="24" t="s">
        <v>165</v>
      </c>
      <c r="J122" s="24">
        <v>450000</v>
      </c>
      <c r="K122" s="24"/>
      <c r="L122" s="24">
        <v>0</v>
      </c>
      <c r="M122" s="24"/>
      <c r="N122" s="24">
        <v>450000</v>
      </c>
      <c r="O122" s="24"/>
      <c r="Q122" s="32" t="s">
        <v>165</v>
      </c>
      <c r="R122" s="22">
        <v>450000</v>
      </c>
      <c r="T122" s="22">
        <v>0</v>
      </c>
      <c r="V122" s="22">
        <v>450000</v>
      </c>
      <c r="X122" s="20">
        <f t="shared" si="12"/>
        <v>0</v>
      </c>
      <c r="Y122" s="6" t="s">
        <v>165</v>
      </c>
      <c r="Z122" s="5">
        <v>450000</v>
      </c>
      <c r="AB122" s="5">
        <v>0</v>
      </c>
      <c r="AD122" s="5">
        <v>450000</v>
      </c>
      <c r="AF122" s="20">
        <f t="shared" si="13"/>
        <v>0</v>
      </c>
      <c r="AG122" s="6" t="s">
        <v>165</v>
      </c>
      <c r="AH122" s="5">
        <v>450000</v>
      </c>
      <c r="AJ122" s="5">
        <v>0</v>
      </c>
      <c r="AL122" s="5">
        <v>450000</v>
      </c>
      <c r="AN122" s="20">
        <f t="shared" si="14"/>
        <v>0</v>
      </c>
      <c r="AO122" s="6" t="s">
        <v>165</v>
      </c>
      <c r="AP122" s="4">
        <v>450000</v>
      </c>
      <c r="AR122" s="5">
        <v>0</v>
      </c>
      <c r="AT122" s="5">
        <v>450000</v>
      </c>
      <c r="AV122" s="20">
        <f t="shared" si="16"/>
        <v>0</v>
      </c>
    </row>
    <row r="123" spans="1:62" x14ac:dyDescent="0.2">
      <c r="A123" s="23" t="s">
        <v>166</v>
      </c>
      <c r="C123" s="25">
        <v>450000</v>
      </c>
      <c r="E123" s="29">
        <v>0</v>
      </c>
      <c r="G123" s="39">
        <v>450000</v>
      </c>
      <c r="I123" s="24" t="s">
        <v>166</v>
      </c>
      <c r="J123" s="24"/>
      <c r="K123" s="24">
        <v>450000</v>
      </c>
      <c r="L123" s="22"/>
      <c r="M123" s="24">
        <v>0</v>
      </c>
      <c r="N123" s="24"/>
      <c r="O123" s="24">
        <v>450000</v>
      </c>
      <c r="Q123" s="32" t="s">
        <v>166</v>
      </c>
      <c r="S123" s="31">
        <v>450000</v>
      </c>
      <c r="U123" s="22">
        <v>0</v>
      </c>
      <c r="W123" s="22">
        <v>450000</v>
      </c>
      <c r="X123" s="20">
        <f t="shared" si="12"/>
        <v>0</v>
      </c>
      <c r="Y123" s="6" t="s">
        <v>166</v>
      </c>
      <c r="AA123" s="5">
        <v>450000</v>
      </c>
      <c r="AC123" s="5">
        <v>0</v>
      </c>
      <c r="AE123" s="5">
        <v>450000</v>
      </c>
      <c r="AF123" s="20">
        <f t="shared" si="13"/>
        <v>0</v>
      </c>
      <c r="AG123" s="6" t="s">
        <v>166</v>
      </c>
      <c r="AI123" s="5">
        <v>450000</v>
      </c>
      <c r="AK123" s="5">
        <v>0</v>
      </c>
      <c r="AM123" s="5">
        <v>450000</v>
      </c>
      <c r="AN123" s="20">
        <f t="shared" si="14"/>
        <v>0</v>
      </c>
      <c r="AO123" s="6" t="s">
        <v>166</v>
      </c>
      <c r="AP123" s="17"/>
      <c r="AQ123" s="5">
        <v>450000</v>
      </c>
      <c r="AS123" s="5">
        <v>0</v>
      </c>
      <c r="AU123" s="5">
        <v>450000</v>
      </c>
      <c r="AV123" s="20">
        <f t="shared" si="16"/>
        <v>0</v>
      </c>
    </row>
    <row r="124" spans="1:62" x14ac:dyDescent="0.2">
      <c r="A124" s="23" t="s">
        <v>167</v>
      </c>
      <c r="B124" s="25">
        <v>14060197.59</v>
      </c>
      <c r="D124" s="25">
        <v>1715234.63</v>
      </c>
      <c r="E124" s="29">
        <v>165750</v>
      </c>
      <c r="F124" s="25">
        <v>15609682.220000001</v>
      </c>
      <c r="G124" s="22"/>
      <c r="I124" s="24" t="s">
        <v>167</v>
      </c>
      <c r="J124" s="24">
        <v>14060197.59</v>
      </c>
      <c r="K124" s="24"/>
      <c r="L124" s="24">
        <v>119445</v>
      </c>
      <c r="M124" s="24">
        <v>21900</v>
      </c>
      <c r="N124" s="24">
        <v>14157742.59</v>
      </c>
      <c r="O124" s="24"/>
      <c r="Q124" s="32" t="s">
        <v>167</v>
      </c>
      <c r="R124" s="22">
        <v>14157742.59</v>
      </c>
      <c r="T124" s="22">
        <v>901449.63</v>
      </c>
      <c r="U124" s="22">
        <v>37600</v>
      </c>
      <c r="V124" s="22">
        <v>15021592.220000001</v>
      </c>
      <c r="X124" s="20">
        <f t="shared" si="12"/>
        <v>0</v>
      </c>
      <c r="Y124" s="6" t="s">
        <v>167</v>
      </c>
      <c r="Z124" s="5">
        <v>15021592.220000001</v>
      </c>
      <c r="AB124" s="5">
        <v>694340</v>
      </c>
      <c r="AC124" s="22">
        <v>106250</v>
      </c>
      <c r="AD124" s="5">
        <v>15609682.220000001</v>
      </c>
      <c r="AF124" s="20">
        <f t="shared" si="13"/>
        <v>0</v>
      </c>
      <c r="AG124" s="6" t="s">
        <v>167</v>
      </c>
      <c r="AH124" s="5">
        <v>15609682.220000001</v>
      </c>
      <c r="AJ124" s="5">
        <v>20615.29</v>
      </c>
      <c r="AK124" s="5">
        <v>8400</v>
      </c>
      <c r="AL124" s="5">
        <v>15621897.51</v>
      </c>
      <c r="AN124" s="20">
        <f t="shared" si="14"/>
        <v>0</v>
      </c>
      <c r="AO124" s="6" t="s">
        <v>167</v>
      </c>
      <c r="AP124" s="4">
        <v>15621897.51</v>
      </c>
      <c r="AR124" s="5">
        <v>56685.279999999999</v>
      </c>
      <c r="AS124" s="5">
        <v>7900</v>
      </c>
      <c r="AT124" s="5">
        <v>15670682.789999999</v>
      </c>
      <c r="AV124" s="20">
        <f t="shared" si="16"/>
        <v>0</v>
      </c>
    </row>
    <row r="125" spans="1:62" x14ac:dyDescent="0.2">
      <c r="A125" s="23" t="s">
        <v>168</v>
      </c>
      <c r="C125" s="25">
        <v>14060197.59</v>
      </c>
      <c r="D125" s="25">
        <v>165750</v>
      </c>
      <c r="E125" s="29">
        <v>1715234.63</v>
      </c>
      <c r="G125" s="39">
        <v>15609682.220000001</v>
      </c>
      <c r="I125" s="24" t="s">
        <v>168</v>
      </c>
      <c r="J125" s="24"/>
      <c r="K125" s="24">
        <v>14060197.59</v>
      </c>
      <c r="L125" s="24">
        <v>21900</v>
      </c>
      <c r="M125" s="24">
        <v>119445</v>
      </c>
      <c r="N125" s="24"/>
      <c r="O125" s="24">
        <v>14157742.59</v>
      </c>
      <c r="Q125" s="32" t="s">
        <v>168</v>
      </c>
      <c r="S125" s="31">
        <v>14157742.59</v>
      </c>
      <c r="T125" s="22">
        <v>37600</v>
      </c>
      <c r="U125" s="22">
        <v>901449.63</v>
      </c>
      <c r="W125" s="22">
        <v>15021592.220000001</v>
      </c>
      <c r="X125" s="20">
        <f t="shared" si="12"/>
        <v>0</v>
      </c>
      <c r="Y125" s="6" t="s">
        <v>168</v>
      </c>
      <c r="AA125" s="5">
        <v>15021592.220000001</v>
      </c>
      <c r="AB125" s="22">
        <v>106250</v>
      </c>
      <c r="AC125" s="5">
        <v>694340</v>
      </c>
      <c r="AE125" s="5">
        <v>15609682.220000001</v>
      </c>
      <c r="AF125" s="20">
        <f t="shared" si="13"/>
        <v>0</v>
      </c>
      <c r="AG125" s="6" t="s">
        <v>168</v>
      </c>
      <c r="AI125" s="5">
        <v>15609682.220000001</v>
      </c>
      <c r="AJ125" s="5">
        <v>8400</v>
      </c>
      <c r="AK125" s="5">
        <v>20615.29</v>
      </c>
      <c r="AM125" s="5">
        <v>15621897.51</v>
      </c>
      <c r="AN125" s="20">
        <f t="shared" si="14"/>
        <v>0</v>
      </c>
      <c r="AO125" s="6" t="s">
        <v>168</v>
      </c>
      <c r="AP125" s="17"/>
      <c r="AQ125" s="5">
        <v>15621897.51</v>
      </c>
      <c r="AR125" s="5">
        <v>7900</v>
      </c>
      <c r="AS125" s="5">
        <v>56685.279999999999</v>
      </c>
      <c r="AU125" s="5">
        <v>15670682.789999999</v>
      </c>
      <c r="AV125" s="20">
        <f t="shared" si="16"/>
        <v>0</v>
      </c>
    </row>
    <row r="126" spans="1:62" x14ac:dyDescent="0.2">
      <c r="A126" s="23"/>
      <c r="C126" s="25"/>
      <c r="D126" s="25"/>
      <c r="E126" s="29"/>
      <c r="G126" s="39"/>
      <c r="I126" s="24"/>
      <c r="J126" s="24"/>
      <c r="K126" s="24"/>
      <c r="L126" s="24"/>
      <c r="M126" s="24"/>
      <c r="N126" s="24"/>
      <c r="O126" s="24"/>
      <c r="Q126" s="32"/>
      <c r="X126" s="20">
        <f t="shared" si="12"/>
        <v>0</v>
      </c>
      <c r="Y126" s="6"/>
      <c r="AA126" s="5"/>
      <c r="AC126" s="5"/>
      <c r="AE126" s="5"/>
      <c r="AF126" s="20">
        <f t="shared" si="13"/>
        <v>0</v>
      </c>
      <c r="AG126" s="6"/>
      <c r="AI126" s="5"/>
      <c r="AJ126" s="5"/>
      <c r="AK126" s="5"/>
      <c r="AM126" s="5"/>
      <c r="AN126" s="20">
        <f t="shared" si="14"/>
        <v>0</v>
      </c>
      <c r="AO126" s="6"/>
      <c r="AP126" s="17"/>
      <c r="AQ126" s="5"/>
      <c r="AR126" s="5"/>
      <c r="AS126" s="5"/>
      <c r="AU126" s="5"/>
      <c r="AV126" s="20">
        <f t="shared" si="16"/>
        <v>0</v>
      </c>
    </row>
    <row r="127" spans="1:62" x14ac:dyDescent="0.2">
      <c r="A127" s="23"/>
      <c r="C127" s="25"/>
      <c r="D127" s="25"/>
      <c r="E127" s="29"/>
      <c r="G127" s="39"/>
      <c r="I127" s="24"/>
      <c r="J127" s="24"/>
      <c r="K127" s="24"/>
      <c r="L127" s="24"/>
      <c r="M127" s="24"/>
      <c r="N127" s="24"/>
      <c r="O127" s="24"/>
      <c r="Q127" s="32"/>
      <c r="X127" s="20">
        <f t="shared" si="12"/>
        <v>0</v>
      </c>
      <c r="Y127" s="6"/>
      <c r="AA127" s="5"/>
      <c r="AC127" s="5"/>
      <c r="AE127" s="5"/>
      <c r="AF127" s="20">
        <f t="shared" si="13"/>
        <v>0</v>
      </c>
      <c r="AG127" s="6"/>
      <c r="AI127" s="5"/>
      <c r="AJ127" s="5"/>
      <c r="AK127" s="5"/>
      <c r="AM127" s="5"/>
      <c r="AN127" s="20">
        <f t="shared" si="14"/>
        <v>0</v>
      </c>
      <c r="AO127" s="6"/>
      <c r="AP127" s="17"/>
      <c r="AQ127" s="5"/>
      <c r="AR127" s="5"/>
      <c r="AS127" s="5"/>
      <c r="AU127" s="5"/>
      <c r="AV127" s="20">
        <f t="shared" si="16"/>
        <v>0</v>
      </c>
    </row>
    <row r="128" spans="1:62" x14ac:dyDescent="0.2">
      <c r="A128" s="23"/>
      <c r="C128" s="25"/>
      <c r="D128" s="25"/>
      <c r="E128" s="29"/>
      <c r="G128" s="39"/>
      <c r="I128" s="24"/>
      <c r="J128" s="24"/>
      <c r="K128" s="24"/>
      <c r="L128" s="24"/>
      <c r="M128" s="24"/>
      <c r="N128" s="24"/>
      <c r="O128" s="24"/>
      <c r="Q128" s="32"/>
      <c r="X128" s="20">
        <f t="shared" si="12"/>
        <v>0</v>
      </c>
      <c r="Y128" s="6"/>
      <c r="AA128" s="5"/>
      <c r="AC128" s="5"/>
      <c r="AE128" s="5"/>
      <c r="AF128" s="20">
        <f t="shared" si="13"/>
        <v>0</v>
      </c>
      <c r="AG128" s="6"/>
      <c r="AI128" s="5"/>
      <c r="AJ128" s="5"/>
      <c r="AK128" s="5"/>
      <c r="AM128" s="5"/>
      <c r="AN128" s="20">
        <f t="shared" si="14"/>
        <v>0</v>
      </c>
      <c r="AO128" s="6"/>
      <c r="AP128" s="17"/>
      <c r="AQ128" s="5"/>
      <c r="AR128" s="5"/>
      <c r="AS128" s="5"/>
      <c r="AU128" s="5"/>
      <c r="AV128" s="20">
        <f t="shared" si="16"/>
        <v>0</v>
      </c>
    </row>
    <row r="129" spans="1:72" x14ac:dyDescent="0.2">
      <c r="A129" s="23" t="s">
        <v>169</v>
      </c>
      <c r="B129" s="18">
        <v>0</v>
      </c>
      <c r="D129" s="25">
        <v>1066932861.7</v>
      </c>
      <c r="F129" s="25">
        <v>1066932861.7</v>
      </c>
      <c r="G129" s="22"/>
      <c r="I129" s="24" t="s">
        <v>169</v>
      </c>
      <c r="J129" s="24">
        <v>0</v>
      </c>
      <c r="K129" s="24"/>
      <c r="L129" s="24">
        <v>1066932861.7</v>
      </c>
      <c r="M129" s="24"/>
      <c r="N129" s="24">
        <v>1066932861.7</v>
      </c>
      <c r="O129" s="24"/>
      <c r="Q129" s="32" t="s">
        <v>169</v>
      </c>
      <c r="R129" s="22">
        <v>1066932861.7</v>
      </c>
      <c r="T129" s="22">
        <v>0</v>
      </c>
      <c r="V129" s="22">
        <v>1066932861.7</v>
      </c>
      <c r="X129" s="20">
        <f t="shared" si="12"/>
        <v>0</v>
      </c>
      <c r="Y129" s="6" t="s">
        <v>169</v>
      </c>
      <c r="Z129" s="5">
        <v>1066932861.7</v>
      </c>
      <c r="AB129" s="5">
        <v>0</v>
      </c>
      <c r="AD129" s="5">
        <v>1066932861.7</v>
      </c>
      <c r="AF129" s="20">
        <f t="shared" si="13"/>
        <v>0</v>
      </c>
      <c r="AG129" s="6" t="s">
        <v>169</v>
      </c>
      <c r="AH129" s="5">
        <v>1066932861.7</v>
      </c>
      <c r="AJ129" s="5">
        <v>0</v>
      </c>
      <c r="AL129" s="5">
        <v>1066932861.7</v>
      </c>
      <c r="AN129" s="20">
        <f t="shared" si="14"/>
        <v>0</v>
      </c>
      <c r="AO129" s="6" t="s">
        <v>169</v>
      </c>
      <c r="AP129" s="4">
        <v>1066932861.7</v>
      </c>
      <c r="AR129" s="5">
        <v>0</v>
      </c>
      <c r="AT129" s="5">
        <v>1066932861.7</v>
      </c>
      <c r="AV129" s="20">
        <f t="shared" si="16"/>
        <v>0</v>
      </c>
    </row>
    <row r="130" spans="1:72" x14ac:dyDescent="0.2">
      <c r="A130" s="32" t="s">
        <v>170</v>
      </c>
      <c r="B130" s="19"/>
      <c r="C130" s="29">
        <v>0</v>
      </c>
      <c r="D130" s="29">
        <v>363782258.17000002</v>
      </c>
      <c r="E130" s="29">
        <v>1070573708.0700001</v>
      </c>
      <c r="F130" s="31"/>
      <c r="G130" s="41">
        <v>706791449.89999998</v>
      </c>
      <c r="I130" s="24" t="s">
        <v>170</v>
      </c>
      <c r="J130" s="24"/>
      <c r="K130" s="24">
        <v>0</v>
      </c>
      <c r="L130" s="24">
        <v>113430310.79000001</v>
      </c>
      <c r="M130" s="24">
        <v>1066932861.7</v>
      </c>
      <c r="N130" s="24"/>
      <c r="O130" s="24">
        <v>953502550.90999997</v>
      </c>
      <c r="Q130" s="32" t="s">
        <v>170</v>
      </c>
      <c r="S130" s="31">
        <v>953502550.90999997</v>
      </c>
      <c r="T130" s="22">
        <v>141450945.90000001</v>
      </c>
      <c r="U130" s="22">
        <v>0</v>
      </c>
      <c r="W130" s="22">
        <v>812051605.00999999</v>
      </c>
      <c r="X130" s="20">
        <f t="shared" si="12"/>
        <v>0</v>
      </c>
      <c r="Y130" s="6" t="s">
        <v>170</v>
      </c>
      <c r="AA130" s="5">
        <v>812051605.00999999</v>
      </c>
      <c r="AB130" s="22">
        <v>108901001.48</v>
      </c>
      <c r="AC130" s="5">
        <v>3640846.37</v>
      </c>
      <c r="AE130" s="5">
        <v>706791449.89999998</v>
      </c>
      <c r="AF130" s="20">
        <f t="shared" si="13"/>
        <v>0</v>
      </c>
      <c r="AG130" s="6" t="s">
        <v>170</v>
      </c>
      <c r="AI130" s="5">
        <v>706791449.89999998</v>
      </c>
      <c r="AJ130" s="5">
        <v>114410731.84</v>
      </c>
      <c r="AK130" s="5">
        <v>31460917.5</v>
      </c>
      <c r="AM130" s="5">
        <v>623841635.55999994</v>
      </c>
      <c r="AN130" s="20">
        <f t="shared" si="14"/>
        <v>0</v>
      </c>
      <c r="AO130" s="6" t="s">
        <v>170</v>
      </c>
      <c r="AP130" s="17"/>
      <c r="AQ130" s="5">
        <v>623841635.55999994</v>
      </c>
      <c r="AR130" s="5">
        <v>85911865.049999997</v>
      </c>
      <c r="AS130" s="5">
        <v>0</v>
      </c>
      <c r="AU130" s="5">
        <v>537929770.50999999</v>
      </c>
      <c r="AV130" s="20">
        <f t="shared" si="16"/>
        <v>0</v>
      </c>
    </row>
    <row r="131" spans="1:72" ht="22.5" x14ac:dyDescent="0.2">
      <c r="A131" s="23" t="s">
        <v>171</v>
      </c>
      <c r="D131" s="25">
        <v>3640846.37</v>
      </c>
      <c r="F131" s="25">
        <v>3640846.37</v>
      </c>
      <c r="G131" s="25"/>
      <c r="I131" s="24"/>
      <c r="J131" s="24"/>
      <c r="K131" s="24"/>
      <c r="L131" s="24"/>
      <c r="M131" s="24"/>
      <c r="N131" s="24"/>
      <c r="O131" s="24"/>
      <c r="Q131" s="32"/>
      <c r="X131" s="20">
        <f t="shared" si="12"/>
        <v>0</v>
      </c>
      <c r="Y131" s="6" t="s">
        <v>171</v>
      </c>
      <c r="Z131" s="5">
        <v>0</v>
      </c>
      <c r="AB131" s="5">
        <v>3640846.37</v>
      </c>
      <c r="AC131" s="5"/>
      <c r="AD131" s="5">
        <v>3640846.37</v>
      </c>
      <c r="AF131" s="20">
        <f t="shared" si="13"/>
        <v>0</v>
      </c>
      <c r="AG131" s="4" t="s">
        <v>171</v>
      </c>
      <c r="AH131" s="5">
        <v>3640846.37</v>
      </c>
      <c r="AJ131" s="5">
        <v>31460917.5</v>
      </c>
      <c r="AL131" s="5">
        <v>35101763.869999997</v>
      </c>
      <c r="AN131" s="20">
        <f t="shared" si="14"/>
        <v>0</v>
      </c>
      <c r="AO131" s="6" t="s">
        <v>171</v>
      </c>
      <c r="AP131" s="4">
        <v>35101763.869999997</v>
      </c>
      <c r="AR131" s="5">
        <v>0</v>
      </c>
      <c r="AT131" s="5">
        <v>35101763.869999997</v>
      </c>
      <c r="AV131" s="20">
        <f t="shared" si="16"/>
        <v>0</v>
      </c>
    </row>
    <row r="132" spans="1:72" x14ac:dyDescent="0.2">
      <c r="A132" s="23" t="s">
        <v>172</v>
      </c>
      <c r="C132" s="25">
        <v>0</v>
      </c>
      <c r="D132" s="25">
        <v>363782258.17000002</v>
      </c>
      <c r="E132" s="29">
        <v>363782258.17000002</v>
      </c>
      <c r="G132" s="39">
        <v>0</v>
      </c>
      <c r="I132" s="24" t="s">
        <v>172</v>
      </c>
      <c r="J132" s="24"/>
      <c r="K132" s="24">
        <v>0</v>
      </c>
      <c r="L132" s="24">
        <v>113430310.79000001</v>
      </c>
      <c r="M132" s="24">
        <v>113430310.79000001</v>
      </c>
      <c r="N132" s="24"/>
      <c r="O132" s="24">
        <v>0</v>
      </c>
      <c r="Q132" s="32" t="s">
        <v>172</v>
      </c>
      <c r="S132" s="31">
        <v>0</v>
      </c>
      <c r="T132" s="22">
        <v>141450945.90000001</v>
      </c>
      <c r="U132" s="22">
        <v>141450945.90000001</v>
      </c>
      <c r="W132" s="22">
        <v>0</v>
      </c>
      <c r="X132" s="20">
        <f t="shared" si="12"/>
        <v>0</v>
      </c>
      <c r="Y132" s="6" t="s">
        <v>172</v>
      </c>
      <c r="AA132" s="5">
        <v>0</v>
      </c>
      <c r="AB132" s="5">
        <v>108901001.48</v>
      </c>
      <c r="AC132" s="5">
        <v>108901001.48</v>
      </c>
      <c r="AE132" s="5">
        <v>0</v>
      </c>
      <c r="AF132" s="20">
        <f t="shared" si="13"/>
        <v>0</v>
      </c>
      <c r="AG132" s="6" t="s">
        <v>172</v>
      </c>
      <c r="AI132" s="5">
        <v>0</v>
      </c>
      <c r="AJ132" s="5">
        <v>114410731.84</v>
      </c>
      <c r="AK132" s="5">
        <v>114410731.84</v>
      </c>
      <c r="AM132" s="5">
        <v>0</v>
      </c>
      <c r="AN132" s="20">
        <f t="shared" si="14"/>
        <v>0</v>
      </c>
      <c r="AO132" s="6" t="s">
        <v>172</v>
      </c>
      <c r="AP132" s="17"/>
      <c r="AQ132" s="5">
        <v>0</v>
      </c>
      <c r="AR132" s="5">
        <v>85911865.049999997</v>
      </c>
      <c r="AS132" s="5">
        <v>85911865.049999997</v>
      </c>
      <c r="AU132" s="5">
        <v>0</v>
      </c>
      <c r="AV132" s="20">
        <f t="shared" si="16"/>
        <v>0</v>
      </c>
    </row>
    <row r="133" spans="1:72" x14ac:dyDescent="0.2">
      <c r="A133" s="23" t="s">
        <v>173</v>
      </c>
      <c r="C133" s="25">
        <v>0</v>
      </c>
      <c r="E133" s="29">
        <v>363782258.17000002</v>
      </c>
      <c r="G133" s="39">
        <v>363782258.17000002</v>
      </c>
      <c r="I133" s="24" t="s">
        <v>173</v>
      </c>
      <c r="J133" s="24"/>
      <c r="K133" s="24">
        <v>0</v>
      </c>
      <c r="L133" s="24"/>
      <c r="M133" s="24">
        <v>113430310.79000001</v>
      </c>
      <c r="N133" s="24"/>
      <c r="O133" s="24">
        <v>113430310.79000001</v>
      </c>
      <c r="Q133" s="32" t="s">
        <v>173</v>
      </c>
      <c r="S133" s="31">
        <v>113430310.79000001</v>
      </c>
      <c r="U133" s="22">
        <v>141450945.90000001</v>
      </c>
      <c r="W133" s="22">
        <v>254881256.69</v>
      </c>
      <c r="X133" s="20">
        <f t="shared" si="12"/>
        <v>0</v>
      </c>
      <c r="Y133" s="6" t="s">
        <v>173</v>
      </c>
      <c r="Z133" s="5"/>
      <c r="AA133" s="22">
        <v>254881256.69</v>
      </c>
      <c r="AB133" s="5"/>
      <c r="AC133" s="22">
        <v>108901001.48</v>
      </c>
      <c r="AD133" s="5"/>
      <c r="AE133" s="22">
        <v>363782258.17000002</v>
      </c>
      <c r="AF133" s="20">
        <f t="shared" si="13"/>
        <v>0</v>
      </c>
      <c r="AG133" s="6" t="s">
        <v>173</v>
      </c>
      <c r="AI133" s="5">
        <v>363782258.17000002</v>
      </c>
      <c r="AK133" s="5">
        <v>114410731.84</v>
      </c>
      <c r="AM133" s="5">
        <v>478192990.00999999</v>
      </c>
      <c r="AN133" s="20">
        <f t="shared" si="14"/>
        <v>0</v>
      </c>
      <c r="AO133" s="6" t="s">
        <v>173</v>
      </c>
      <c r="AP133" s="17"/>
      <c r="AQ133" s="5">
        <v>478192990.00999999</v>
      </c>
      <c r="AS133" s="5">
        <v>85911865.049999997</v>
      </c>
      <c r="AU133" s="5">
        <v>564104855.05999994</v>
      </c>
      <c r="AV133" s="20">
        <f t="shared" si="16"/>
        <v>0</v>
      </c>
    </row>
    <row r="134" spans="1:72" x14ac:dyDescent="0.2">
      <c r="A134" s="23"/>
      <c r="C134" s="25"/>
      <c r="E134" s="29"/>
      <c r="G134" s="39"/>
      <c r="I134" s="24"/>
      <c r="J134" s="24"/>
      <c r="K134" s="24"/>
      <c r="L134" s="24"/>
      <c r="M134" s="24"/>
      <c r="N134" s="24"/>
      <c r="O134" s="24"/>
      <c r="Q134" s="32"/>
      <c r="X134" s="20">
        <f t="shared" si="12"/>
        <v>0</v>
      </c>
      <c r="Y134" s="6"/>
      <c r="Z134" s="5"/>
      <c r="AB134" s="5"/>
      <c r="AD134" s="5"/>
      <c r="AF134" s="20">
        <f t="shared" si="13"/>
        <v>0</v>
      </c>
      <c r="AG134" s="6"/>
      <c r="AI134" s="5"/>
      <c r="AK134" s="5"/>
      <c r="AM134" s="5"/>
      <c r="AN134" s="20">
        <f t="shared" si="14"/>
        <v>0</v>
      </c>
      <c r="AO134" s="6"/>
      <c r="AP134" s="17"/>
      <c r="AQ134" s="5"/>
      <c r="AS134" s="5"/>
      <c r="AU134" s="5"/>
      <c r="AV134" s="20">
        <f t="shared" si="16"/>
        <v>0</v>
      </c>
    </row>
    <row r="135" spans="1:72" x14ac:dyDescent="0.2">
      <c r="A135" s="23"/>
      <c r="C135" s="25"/>
      <c r="E135" s="29"/>
      <c r="G135" s="39"/>
      <c r="I135" s="24"/>
      <c r="J135" s="24"/>
      <c r="K135" s="24"/>
      <c r="L135" s="24"/>
      <c r="M135" s="24"/>
      <c r="N135" s="24"/>
      <c r="O135" s="24"/>
      <c r="Q135" s="32"/>
      <c r="X135" s="20">
        <f t="shared" si="12"/>
        <v>0</v>
      </c>
      <c r="Y135" s="6"/>
      <c r="Z135" s="5"/>
      <c r="AB135" s="5"/>
      <c r="AD135" s="5"/>
      <c r="AF135" s="20">
        <f t="shared" si="13"/>
        <v>0</v>
      </c>
      <c r="AG135" s="6"/>
      <c r="AI135" s="5"/>
      <c r="AK135" s="5"/>
      <c r="AM135" s="5"/>
      <c r="AN135" s="20">
        <f t="shared" si="14"/>
        <v>0</v>
      </c>
      <c r="AO135" s="6"/>
      <c r="AP135" s="17"/>
      <c r="AQ135" s="5"/>
      <c r="AS135" s="5"/>
      <c r="AU135" s="5"/>
      <c r="AV135" s="20">
        <f t="shared" si="16"/>
        <v>0</v>
      </c>
    </row>
    <row r="136" spans="1:72" x14ac:dyDescent="0.2">
      <c r="A136" s="23" t="s">
        <v>183</v>
      </c>
      <c r="C136" s="38">
        <v>0</v>
      </c>
      <c r="E136" s="29">
        <v>1066932861.7</v>
      </c>
      <c r="G136" s="25">
        <v>1066932861.7</v>
      </c>
      <c r="I136" s="24" t="s">
        <v>174</v>
      </c>
      <c r="J136" s="24"/>
      <c r="K136" s="24">
        <v>0</v>
      </c>
      <c r="L136" s="24"/>
      <c r="M136" s="24">
        <v>1066932861.7</v>
      </c>
      <c r="N136" s="24"/>
      <c r="O136" s="24">
        <v>1066932861.7</v>
      </c>
      <c r="Q136" s="32" t="s">
        <v>174</v>
      </c>
      <c r="S136" s="31">
        <v>1066932861.7</v>
      </c>
      <c r="U136" s="22">
        <v>0</v>
      </c>
      <c r="W136" s="22">
        <v>1066932861.7</v>
      </c>
      <c r="X136" s="20">
        <f t="shared" si="12"/>
        <v>0</v>
      </c>
      <c r="Y136" s="6" t="s">
        <v>174</v>
      </c>
      <c r="AA136" s="5">
        <v>1066932861.7</v>
      </c>
      <c r="AB136" s="5"/>
      <c r="AC136" s="5">
        <v>0</v>
      </c>
      <c r="AE136" s="5">
        <v>1066932861.7</v>
      </c>
      <c r="AF136" s="20">
        <f t="shared" si="13"/>
        <v>0</v>
      </c>
      <c r="AG136" s="6" t="s">
        <v>174</v>
      </c>
      <c r="AI136" s="5">
        <v>1066932861.7</v>
      </c>
      <c r="AK136" s="5">
        <v>0</v>
      </c>
      <c r="AM136" s="5">
        <v>1066932861.7</v>
      </c>
      <c r="AN136" s="20">
        <f t="shared" si="14"/>
        <v>0</v>
      </c>
      <c r="AO136" s="6" t="s">
        <v>174</v>
      </c>
      <c r="AP136" s="17"/>
      <c r="AQ136" s="5">
        <v>1066932861.7</v>
      </c>
      <c r="AS136" s="5">
        <v>0</v>
      </c>
      <c r="AU136" s="5">
        <v>1066932861.7</v>
      </c>
      <c r="AV136" s="20">
        <f t="shared" si="16"/>
        <v>0</v>
      </c>
    </row>
    <row r="137" spans="1:72" s="31" customFormat="1" x14ac:dyDescent="0.2">
      <c r="A137" s="23" t="s">
        <v>184</v>
      </c>
      <c r="B137" s="25">
        <v>0</v>
      </c>
      <c r="C137" s="18"/>
      <c r="D137" s="25">
        <v>1082098452.26</v>
      </c>
      <c r="E137" s="29">
        <v>296371809.45999998</v>
      </c>
      <c r="F137" s="25">
        <v>785726642.79999995</v>
      </c>
      <c r="G137" s="18"/>
      <c r="H137" s="20"/>
      <c r="I137" s="24" t="s">
        <v>175</v>
      </c>
      <c r="J137" s="24">
        <v>0</v>
      </c>
      <c r="K137" s="24"/>
      <c r="L137" s="24">
        <v>1075566675.5699999</v>
      </c>
      <c r="M137" s="24">
        <v>87942932.780000001</v>
      </c>
      <c r="N137" s="24">
        <v>987623742.78999996</v>
      </c>
      <c r="O137" s="24"/>
      <c r="P137" s="20"/>
      <c r="Q137" s="32" t="s">
        <v>175</v>
      </c>
      <c r="R137" s="22">
        <v>987623742.78999996</v>
      </c>
      <c r="T137" s="22">
        <v>750804.28</v>
      </c>
      <c r="U137" s="22">
        <v>92322750.640000001</v>
      </c>
      <c r="V137" s="22">
        <v>896051796.42999995</v>
      </c>
      <c r="W137" s="22"/>
      <c r="X137" s="20">
        <f t="shared" si="12"/>
        <v>0</v>
      </c>
      <c r="Y137" s="4" t="s">
        <v>175</v>
      </c>
      <c r="Z137" s="5">
        <v>896051796.42999995</v>
      </c>
      <c r="AA137" s="22"/>
      <c r="AB137" s="5">
        <v>5780972.4100000001</v>
      </c>
      <c r="AC137" s="22">
        <v>116106126.04000001</v>
      </c>
      <c r="AD137" s="5">
        <v>785726642.79999995</v>
      </c>
      <c r="AE137" s="22"/>
      <c r="AF137" s="20">
        <f t="shared" si="13"/>
        <v>0</v>
      </c>
      <c r="AG137" s="6" t="s">
        <v>175</v>
      </c>
      <c r="AH137" s="5">
        <v>785726642.79999995</v>
      </c>
      <c r="AI137" s="22"/>
      <c r="AJ137" s="5">
        <v>46733571.549999997</v>
      </c>
      <c r="AK137" s="5">
        <v>120911947</v>
      </c>
      <c r="AL137" s="5">
        <v>711548267.35000002</v>
      </c>
      <c r="AM137" s="22"/>
      <c r="AN137" s="20">
        <f t="shared" si="14"/>
        <v>0</v>
      </c>
      <c r="AO137" s="6" t="s">
        <v>175</v>
      </c>
      <c r="AP137" s="4">
        <v>711548267.35000002</v>
      </c>
      <c r="AQ137" s="22"/>
      <c r="AR137" s="5">
        <v>10353004</v>
      </c>
      <c r="AS137" s="5">
        <v>120639777.87</v>
      </c>
      <c r="AT137" s="5">
        <v>601261493.48000002</v>
      </c>
      <c r="AU137" s="22"/>
      <c r="AV137" s="20">
        <f t="shared" si="16"/>
        <v>0</v>
      </c>
      <c r="AW137" s="22"/>
      <c r="AX137" s="22"/>
      <c r="AY137" s="22"/>
      <c r="AZ137" s="22"/>
      <c r="BA137" s="22"/>
      <c r="BB137" s="22"/>
      <c r="BC137" s="22"/>
      <c r="BD137" s="22"/>
      <c r="BE137" s="22"/>
      <c r="BF137" s="22"/>
      <c r="BG137" s="22"/>
      <c r="BH137" s="22"/>
      <c r="BI137" s="22"/>
      <c r="BJ137" s="22"/>
      <c r="BK137" s="22"/>
      <c r="BL137" s="22"/>
      <c r="BM137" s="22"/>
      <c r="BN137" s="22"/>
      <c r="BO137" s="22"/>
      <c r="BP137" s="22"/>
      <c r="BQ137" s="22"/>
      <c r="BR137" s="22"/>
      <c r="BS137" s="22"/>
      <c r="BT137" s="22"/>
    </row>
    <row r="138" spans="1:72" ht="22.5" x14ac:dyDescent="0.2">
      <c r="A138" s="23" t="s">
        <v>185</v>
      </c>
      <c r="C138" s="38">
        <v>0</v>
      </c>
      <c r="D138" s="25">
        <v>11524744.189999999</v>
      </c>
      <c r="E138" s="29">
        <v>15165590.560000001</v>
      </c>
      <c r="G138" s="25">
        <v>3640846.37</v>
      </c>
      <c r="I138" s="23" t="s">
        <v>176</v>
      </c>
      <c r="J138" s="23"/>
      <c r="K138" s="23">
        <v>0</v>
      </c>
      <c r="L138" s="23">
        <v>6167967.5</v>
      </c>
      <c r="M138" s="23">
        <v>8633813.8699999992</v>
      </c>
      <c r="N138" s="23"/>
      <c r="O138" s="23">
        <v>2465846.37</v>
      </c>
      <c r="Q138" s="32" t="s">
        <v>176</v>
      </c>
      <c r="S138" s="31">
        <v>2465846.37</v>
      </c>
      <c r="T138" s="22">
        <v>750804.28</v>
      </c>
      <c r="U138" s="22">
        <v>750804.28</v>
      </c>
      <c r="W138" s="22">
        <v>2465846.37</v>
      </c>
      <c r="X138" s="20">
        <f t="shared" si="12"/>
        <v>0</v>
      </c>
      <c r="Y138" s="42" t="s">
        <v>176</v>
      </c>
      <c r="Z138" s="43"/>
      <c r="AA138" s="44">
        <v>2465846.37</v>
      </c>
      <c r="AB138" s="44">
        <v>4605972.41</v>
      </c>
      <c r="AC138" s="44">
        <v>5780972.4100000001</v>
      </c>
      <c r="AD138" s="43"/>
      <c r="AE138" s="44">
        <v>3640846.37</v>
      </c>
      <c r="AF138" s="20">
        <f t="shared" si="13"/>
        <v>0</v>
      </c>
      <c r="AG138" s="4" t="s">
        <v>176</v>
      </c>
      <c r="AI138" s="5">
        <v>3640846.37</v>
      </c>
      <c r="AJ138" s="5">
        <v>15270654.050000001</v>
      </c>
      <c r="AK138" s="5">
        <v>46733571.549999997</v>
      </c>
      <c r="AM138" s="5">
        <v>35103763.869999997</v>
      </c>
      <c r="AN138" s="20">
        <f t="shared" si="14"/>
        <v>0</v>
      </c>
      <c r="AO138" s="4" t="s">
        <v>176</v>
      </c>
      <c r="AP138" s="17"/>
      <c r="AQ138" s="5">
        <v>35103763.869999997</v>
      </c>
      <c r="AR138" s="5">
        <v>10353004</v>
      </c>
      <c r="AS138" s="5">
        <v>10353004</v>
      </c>
      <c r="AU138" s="5">
        <v>35103763.869999997</v>
      </c>
      <c r="AV138" s="20">
        <f t="shared" si="16"/>
        <v>0</v>
      </c>
    </row>
    <row r="139" spans="1:72" x14ac:dyDescent="0.2">
      <c r="A139" s="23" t="s">
        <v>186</v>
      </c>
      <c r="B139" s="25">
        <v>0</v>
      </c>
      <c r="D139" s="25">
        <v>284847065.26999998</v>
      </c>
      <c r="E139" s="29">
        <v>265144172.47999999</v>
      </c>
      <c r="F139" s="25">
        <v>19702892.789999999</v>
      </c>
      <c r="I139" s="24" t="s">
        <v>177</v>
      </c>
      <c r="J139" s="24">
        <v>0</v>
      </c>
      <c r="K139" s="24"/>
      <c r="L139" s="24">
        <v>81774965.280000001</v>
      </c>
      <c r="M139" s="24">
        <v>70169465.069999993</v>
      </c>
      <c r="N139" s="24">
        <v>11605500.210000001</v>
      </c>
      <c r="O139" s="24"/>
      <c r="Q139" s="32" t="s">
        <v>177</v>
      </c>
      <c r="R139" s="22">
        <v>11605500.210000001</v>
      </c>
      <c r="T139" s="22">
        <v>91571946.359999999</v>
      </c>
      <c r="U139" s="22">
        <v>85654357.650000006</v>
      </c>
      <c r="V139" s="22">
        <v>17523088.920000002</v>
      </c>
      <c r="X139" s="20">
        <f t="shared" si="12"/>
        <v>0</v>
      </c>
      <c r="Y139" s="42" t="s">
        <v>177</v>
      </c>
      <c r="Z139" s="44">
        <v>17523088.920000002</v>
      </c>
      <c r="AA139" s="43"/>
      <c r="AB139" s="44">
        <v>111500153.63</v>
      </c>
      <c r="AC139" s="44">
        <v>109320349.76000001</v>
      </c>
      <c r="AD139" s="44">
        <v>19702892.789999999</v>
      </c>
      <c r="AE139" s="43"/>
      <c r="AF139" s="20">
        <f t="shared" si="13"/>
        <v>0</v>
      </c>
      <c r="AG139" s="6" t="s">
        <v>177</v>
      </c>
      <c r="AH139" s="5">
        <v>19702892.789999999</v>
      </c>
      <c r="AJ139" s="5">
        <v>105641292.95</v>
      </c>
      <c r="AK139" s="5">
        <v>96938187.620000005</v>
      </c>
      <c r="AL139" s="5">
        <v>28405998.120000001</v>
      </c>
      <c r="AN139" s="20">
        <f t="shared" si="14"/>
        <v>0</v>
      </c>
      <c r="AO139" s="6" t="s">
        <v>177</v>
      </c>
      <c r="AP139" s="4">
        <v>28405998.120000001</v>
      </c>
      <c r="AR139" s="5">
        <v>110286773.87</v>
      </c>
      <c r="AS139" s="5">
        <v>108112977.93000001</v>
      </c>
      <c r="AT139" s="5">
        <v>30579794.059999999</v>
      </c>
      <c r="AV139" s="20">
        <f t="shared" si="16"/>
        <v>0</v>
      </c>
      <c r="AW139" s="31"/>
      <c r="AX139" s="31"/>
      <c r="AY139" s="31"/>
      <c r="AZ139" s="31"/>
      <c r="BA139" s="31"/>
      <c r="BB139" s="31"/>
      <c r="BC139" s="31"/>
      <c r="BD139" s="31"/>
      <c r="BE139" s="31"/>
      <c r="BF139" s="31"/>
      <c r="BG139" s="31"/>
      <c r="BH139" s="31"/>
      <c r="BI139" s="31"/>
      <c r="BJ139" s="31"/>
      <c r="BK139" s="31"/>
      <c r="BL139" s="31"/>
      <c r="BM139" s="31"/>
      <c r="BN139" s="31"/>
      <c r="BO139" s="31"/>
      <c r="BP139" s="31"/>
      <c r="BQ139" s="31"/>
      <c r="BR139" s="31"/>
      <c r="BS139" s="31"/>
      <c r="BT139" s="31"/>
    </row>
    <row r="140" spans="1:72" x14ac:dyDescent="0.2">
      <c r="A140" s="23" t="s">
        <v>187</v>
      </c>
      <c r="B140" s="25">
        <v>0</v>
      </c>
      <c r="D140" s="25">
        <v>265144172.47999999</v>
      </c>
      <c r="E140" s="29">
        <v>221642994.19</v>
      </c>
      <c r="F140" s="25">
        <v>43501178.289999999</v>
      </c>
      <c r="I140" s="24" t="s">
        <v>178</v>
      </c>
      <c r="J140" s="24">
        <v>0</v>
      </c>
      <c r="K140" s="24"/>
      <c r="L140" s="24">
        <v>70169465.069999993</v>
      </c>
      <c r="M140" s="24">
        <v>41978883.829999998</v>
      </c>
      <c r="N140" s="24">
        <v>28190581.239999998</v>
      </c>
      <c r="O140" s="24"/>
      <c r="Q140" s="32" t="s">
        <v>178</v>
      </c>
      <c r="R140" s="22">
        <v>28190581.239999998</v>
      </c>
      <c r="T140" s="22">
        <v>85654357.650000006</v>
      </c>
      <c r="U140" s="22">
        <v>73049962.849999994</v>
      </c>
      <c r="V140" s="22">
        <v>40794976.039999999</v>
      </c>
      <c r="X140" s="20">
        <f t="shared" si="12"/>
        <v>0</v>
      </c>
      <c r="Y140" s="42" t="s">
        <v>178</v>
      </c>
      <c r="Z140" s="44">
        <v>40794976.039999999</v>
      </c>
      <c r="AA140" s="43"/>
      <c r="AB140" s="44">
        <v>109320349.76000001</v>
      </c>
      <c r="AC140" s="44">
        <v>106614147.51000001</v>
      </c>
      <c r="AD140" s="44">
        <v>43501178.289999999</v>
      </c>
      <c r="AE140" s="43"/>
      <c r="AF140" s="20">
        <f t="shared" si="13"/>
        <v>0</v>
      </c>
      <c r="AG140" s="6" t="s">
        <v>178</v>
      </c>
      <c r="AH140" s="5">
        <v>43501178.289999999</v>
      </c>
      <c r="AJ140" s="5">
        <v>96938187.620000005</v>
      </c>
      <c r="AK140" s="5">
        <v>92462974.290000007</v>
      </c>
      <c r="AL140" s="5">
        <v>47976391.619999997</v>
      </c>
      <c r="AN140" s="20">
        <f t="shared" si="14"/>
        <v>0</v>
      </c>
      <c r="AO140" s="6" t="s">
        <v>178</v>
      </c>
      <c r="AP140" s="4">
        <v>47976391.619999997</v>
      </c>
      <c r="AR140" s="5">
        <v>108112977.93000001</v>
      </c>
      <c r="AS140" s="5">
        <v>100822618.04000001</v>
      </c>
      <c r="AT140" s="5">
        <v>55266751.509999998</v>
      </c>
      <c r="AV140" s="20">
        <f t="shared" si="16"/>
        <v>0</v>
      </c>
    </row>
    <row r="141" spans="1:72" x14ac:dyDescent="0.2">
      <c r="A141" s="23" t="s">
        <v>188</v>
      </c>
      <c r="B141" s="25">
        <v>0</v>
      </c>
      <c r="D141" s="25">
        <v>221642994.19</v>
      </c>
      <c r="E141" s="29">
        <v>221642994.19</v>
      </c>
      <c r="F141" s="25">
        <v>0</v>
      </c>
      <c r="I141" s="24" t="s">
        <v>179</v>
      </c>
      <c r="J141" s="24">
        <v>0</v>
      </c>
      <c r="K141" s="24"/>
      <c r="L141" s="24">
        <v>41978883.829999998</v>
      </c>
      <c r="M141" s="24">
        <v>41978883.829999998</v>
      </c>
      <c r="N141" s="24">
        <v>0</v>
      </c>
      <c r="O141" s="24"/>
      <c r="Q141" s="32" t="s">
        <v>180</v>
      </c>
      <c r="R141" s="22">
        <v>0</v>
      </c>
      <c r="T141" s="22">
        <v>73049962.849999994</v>
      </c>
      <c r="U141" s="22">
        <v>73049962.849999994</v>
      </c>
      <c r="V141" s="22">
        <v>0</v>
      </c>
      <c r="X141" s="20">
        <f t="shared" si="12"/>
        <v>0</v>
      </c>
      <c r="Y141" s="42" t="s">
        <v>180</v>
      </c>
      <c r="Z141" s="44">
        <v>0</v>
      </c>
      <c r="AA141" s="43"/>
      <c r="AB141" s="44">
        <v>106614147.51000001</v>
      </c>
      <c r="AC141" s="44">
        <v>106614147.51000001</v>
      </c>
      <c r="AD141" s="44">
        <v>0</v>
      </c>
      <c r="AE141" s="43"/>
      <c r="AF141" s="20">
        <f t="shared" si="13"/>
        <v>0</v>
      </c>
      <c r="AG141" s="6" t="s">
        <v>179</v>
      </c>
      <c r="AH141" s="7">
        <v>0</v>
      </c>
      <c r="AI141" s="45"/>
      <c r="AJ141" s="7">
        <v>92462974.290000007</v>
      </c>
      <c r="AK141" s="7">
        <v>92462974.290000007</v>
      </c>
      <c r="AL141" s="7">
        <v>0</v>
      </c>
      <c r="AM141" s="45"/>
      <c r="AN141" s="20">
        <f t="shared" si="14"/>
        <v>0</v>
      </c>
      <c r="AO141" s="6" t="s">
        <v>179</v>
      </c>
      <c r="AP141" s="4">
        <v>0</v>
      </c>
      <c r="AR141" s="5">
        <v>100822618.04000001</v>
      </c>
      <c r="AS141" s="5">
        <v>100822618.04000001</v>
      </c>
      <c r="AT141" s="5">
        <v>0</v>
      </c>
      <c r="AV141" s="20">
        <f t="shared" si="16"/>
        <v>0</v>
      </c>
    </row>
    <row r="142" spans="1:72" x14ac:dyDescent="0.2">
      <c r="A142" s="23" t="s">
        <v>189</v>
      </c>
      <c r="B142" s="25">
        <v>0</v>
      </c>
      <c r="D142" s="25">
        <v>221642994.19</v>
      </c>
      <c r="F142" s="25">
        <v>221642994.19</v>
      </c>
      <c r="I142" s="24" t="s">
        <v>181</v>
      </c>
      <c r="J142" s="46">
        <v>0</v>
      </c>
      <c r="K142" s="46"/>
      <c r="L142" s="46">
        <v>41978883.829999998</v>
      </c>
      <c r="M142" s="46"/>
      <c r="N142" s="46">
        <v>41978883.829999998</v>
      </c>
      <c r="O142" s="46"/>
      <c r="Q142" s="32" t="s">
        <v>182</v>
      </c>
      <c r="R142" s="22">
        <v>41978883.829999998</v>
      </c>
      <c r="T142" s="22">
        <v>73049962.849999994</v>
      </c>
      <c r="V142" s="22">
        <v>115028846.68000001</v>
      </c>
      <c r="X142" s="20">
        <f t="shared" si="12"/>
        <v>0</v>
      </c>
      <c r="Y142" s="42" t="s">
        <v>182</v>
      </c>
      <c r="Z142" s="47">
        <v>115028846.68000001</v>
      </c>
      <c r="AA142" s="48"/>
      <c r="AB142" s="47">
        <v>106614147.51000001</v>
      </c>
      <c r="AC142" s="47"/>
      <c r="AD142" s="47">
        <v>221642994.19</v>
      </c>
      <c r="AE142" s="48"/>
      <c r="AF142" s="20">
        <f t="shared" si="13"/>
        <v>0</v>
      </c>
      <c r="AG142" s="6" t="s">
        <v>181</v>
      </c>
      <c r="AH142" s="8">
        <v>221642994.19</v>
      </c>
      <c r="AI142" s="49"/>
      <c r="AJ142" s="8">
        <v>92462974.290000007</v>
      </c>
      <c r="AK142" s="49"/>
      <c r="AL142" s="8">
        <v>314105968.48000002</v>
      </c>
      <c r="AM142" s="49"/>
      <c r="AN142" s="20">
        <f t="shared" si="14"/>
        <v>0</v>
      </c>
      <c r="AO142" s="6" t="s">
        <v>181</v>
      </c>
      <c r="AP142" s="9">
        <v>314105968.48000002</v>
      </c>
      <c r="AQ142" s="49"/>
      <c r="AR142" s="8">
        <v>100822618.04000001</v>
      </c>
      <c r="AS142" s="49"/>
      <c r="AT142" s="8">
        <v>414928586.51999998</v>
      </c>
      <c r="AU142" s="49"/>
      <c r="AV142" s="20">
        <f t="shared" si="16"/>
        <v>0</v>
      </c>
    </row>
    <row r="143" spans="1:72" x14ac:dyDescent="0.2">
      <c r="R143" s="50">
        <f>SUM(R9:R142)</f>
        <v>3892303977.4799995</v>
      </c>
      <c r="T143" s="51">
        <f>SUM(T9:T142)</f>
        <v>3810938384.2800012</v>
      </c>
      <c r="V143" s="52">
        <f>SUM(V9:V142)</f>
        <v>4047744904.0799999</v>
      </c>
      <c r="Y143" s="53"/>
      <c r="AG143" s="6"/>
      <c r="AH143" s="10">
        <f>SUM(AH9:AH142)</f>
        <v>4166189525.9000001</v>
      </c>
      <c r="AJ143" s="10">
        <f>SUM(AJ9:AJ142)</f>
        <v>5259150748.5299978</v>
      </c>
      <c r="AL143" s="10">
        <f>SUM(AL9:AL142)</f>
        <v>4339612469.0900002</v>
      </c>
      <c r="AO143" s="6"/>
      <c r="AP143" s="3">
        <f>SUM(AP9:AP142)</f>
        <v>4339612469.0900002</v>
      </c>
      <c r="AR143" s="3">
        <f>SUM(AR9:AR142)</f>
        <v>5019865928.1099997</v>
      </c>
      <c r="AT143" s="3">
        <f>SUM(AT9:AT142)</f>
        <v>4434937423.1399994</v>
      </c>
    </row>
    <row r="144" spans="1:72" x14ac:dyDescent="0.2">
      <c r="A144" s="54"/>
      <c r="B144" s="55"/>
      <c r="C144" s="55"/>
      <c r="D144" s="55"/>
      <c r="E144" s="56"/>
      <c r="F144" s="55"/>
      <c r="G144" s="55"/>
      <c r="S144" s="51">
        <f>SUM(S9:S142)</f>
        <v>3892303977.4799995</v>
      </c>
      <c r="U144" s="51">
        <f>SUM(U9:U142)</f>
        <v>3809938384.2800002</v>
      </c>
      <c r="W144" s="51">
        <f>SUM(W9:W142)</f>
        <v>4047744904.0800009</v>
      </c>
      <c r="Y144" s="53"/>
      <c r="Z144" s="57">
        <f>SUM(Z13:Z142)</f>
        <v>3827739876.6900001</v>
      </c>
      <c r="AA144" s="43"/>
      <c r="AB144" s="57">
        <f>SUM(AB13:AB142)</f>
        <v>924842312.95000005</v>
      </c>
      <c r="AC144" s="43"/>
      <c r="AD144" s="57">
        <f>SUM(AD13:AD142)</f>
        <v>3943097298.1700006</v>
      </c>
      <c r="AE144" s="43"/>
      <c r="AH144" s="10"/>
      <c r="AI144" s="10">
        <f>SUM(AI9:AI142)</f>
        <v>4166684182.8199997</v>
      </c>
      <c r="AJ144" s="10"/>
      <c r="AK144" s="10">
        <f>SUM(AK9:AK142)</f>
        <v>5259150748.5299997</v>
      </c>
      <c r="AL144" s="10"/>
      <c r="AM144" s="10">
        <f>SUM(AM9:AM142)</f>
        <v>4340107126.0100002</v>
      </c>
      <c r="AQ144" s="3">
        <f>SUM(AQ9:AQ142)</f>
        <v>4340107126.0100002</v>
      </c>
      <c r="AS144" s="3">
        <f>SUM(AS9:AS142)</f>
        <v>5019865928.1099997</v>
      </c>
      <c r="AU144" s="3">
        <f>SUM(AU9:AU142)</f>
        <v>4435432080.0600004</v>
      </c>
    </row>
    <row r="145" spans="1:72" x14ac:dyDescent="0.2">
      <c r="A145" s="30"/>
      <c r="B145" s="19">
        <f>SUM(B8:B144)</f>
        <v>1632583225.1099999</v>
      </c>
      <c r="C145" s="58">
        <f>SUM(C8:C144)</f>
        <v>1632583225.1099999</v>
      </c>
      <c r="D145" s="19">
        <f>SUM(D8:D144)</f>
        <v>15049713508.639997</v>
      </c>
      <c r="E145" s="19">
        <f>SUM(E8:E144)</f>
        <v>15049713508.640003</v>
      </c>
      <c r="F145" s="19">
        <f>SUM(F9:F144)</f>
        <v>4166189525.9000001</v>
      </c>
      <c r="G145" s="19">
        <f>SUM(G8:G144)</f>
        <v>4166189525.8999996</v>
      </c>
      <c r="J145" s="59">
        <f>SUM(J9:J144)</f>
        <v>1632583225.1099999</v>
      </c>
      <c r="K145" s="59">
        <f t="shared" ref="K145:O145" si="17">SUM(K9:K144)</f>
        <v>1633183742.2299998</v>
      </c>
      <c r="L145" s="59">
        <f t="shared" si="17"/>
        <v>4277070764.0199995</v>
      </c>
      <c r="M145" s="59">
        <f t="shared" si="17"/>
        <v>4276470246.8999996</v>
      </c>
      <c r="N145" s="59">
        <f t="shared" si="17"/>
        <v>3892303977.4799995</v>
      </c>
      <c r="O145" s="59">
        <f t="shared" si="17"/>
        <v>3892303977.4799995</v>
      </c>
      <c r="Y145" s="6"/>
      <c r="Z145" s="44"/>
      <c r="AA145" s="57">
        <f>SUM(AA13:AA142)</f>
        <v>4047744904.0800009</v>
      </c>
      <c r="AB145" s="44"/>
      <c r="AC145" s="57">
        <f>SUM(AC13:AC142)</f>
        <v>927929513.28999996</v>
      </c>
      <c r="AD145" s="44"/>
      <c r="AE145" s="57">
        <f>SUM(AE13:AE142)</f>
        <v>4166189525.8999996</v>
      </c>
      <c r="AH145" s="50"/>
      <c r="AI145" s="10"/>
      <c r="AJ145" s="50"/>
      <c r="AK145" s="10"/>
      <c r="AL145" s="50"/>
      <c r="AM145" s="10"/>
    </row>
    <row r="146" spans="1:72" x14ac:dyDescent="0.2">
      <c r="W146" s="45"/>
      <c r="X146" s="60"/>
      <c r="Y146" s="11"/>
      <c r="Z146" s="7"/>
      <c r="AA146" s="45"/>
      <c r="AB146" s="7"/>
      <c r="AC146" s="7"/>
      <c r="AD146" s="7"/>
      <c r="AE146" s="45"/>
      <c r="AF146" s="60"/>
      <c r="AG146" s="61"/>
    </row>
    <row r="147" spans="1:72" x14ac:dyDescent="0.2">
      <c r="W147" s="45"/>
      <c r="X147" s="60"/>
      <c r="Y147" s="11"/>
      <c r="Z147" s="7"/>
      <c r="AA147" s="45"/>
      <c r="AB147" s="7"/>
      <c r="AC147" s="45"/>
      <c r="AD147" s="7"/>
      <c r="AE147" s="45"/>
      <c r="AF147" s="60"/>
      <c r="AG147" s="61"/>
    </row>
    <row r="148" spans="1:72" x14ac:dyDescent="0.2">
      <c r="W148" s="45"/>
      <c r="X148" s="60"/>
      <c r="Y148" s="11"/>
      <c r="Z148" s="12"/>
      <c r="AA148" s="45"/>
      <c r="AB148" s="12"/>
      <c r="AC148" s="45"/>
      <c r="AD148" s="12"/>
      <c r="AE148" s="45"/>
      <c r="AF148" s="60"/>
      <c r="AG148" s="61"/>
    </row>
    <row r="149" spans="1:72" s="49" customFormat="1" x14ac:dyDescent="0.2">
      <c r="A149" s="17"/>
      <c r="B149" s="18"/>
      <c r="C149" s="18"/>
      <c r="D149" s="18"/>
      <c r="E149" s="19"/>
      <c r="F149" s="18"/>
      <c r="G149" s="18"/>
      <c r="H149" s="62"/>
      <c r="I149" s="21"/>
      <c r="J149" s="21"/>
      <c r="K149" s="21"/>
      <c r="L149" s="21"/>
      <c r="M149" s="21"/>
      <c r="N149" s="21"/>
      <c r="O149" s="21"/>
      <c r="P149" s="20"/>
      <c r="Q149" s="30"/>
      <c r="R149" s="22"/>
      <c r="S149" s="31"/>
      <c r="T149" s="22"/>
      <c r="U149" s="22"/>
      <c r="V149" s="22"/>
      <c r="W149" s="45"/>
      <c r="X149" s="60"/>
      <c r="Y149" s="61"/>
      <c r="Z149" s="12"/>
      <c r="AA149" s="12"/>
      <c r="AB149" s="12"/>
      <c r="AC149" s="12"/>
      <c r="AD149" s="12"/>
      <c r="AE149" s="12"/>
      <c r="AF149" s="60"/>
      <c r="AG149" s="61"/>
      <c r="AH149" s="22"/>
      <c r="AI149" s="22"/>
      <c r="AJ149" s="22"/>
      <c r="AK149" s="22"/>
      <c r="AL149" s="22"/>
      <c r="AM149" s="22"/>
      <c r="AN149" s="20"/>
      <c r="AO149" s="17"/>
      <c r="AP149" s="22"/>
      <c r="AQ149" s="22"/>
      <c r="AR149" s="22"/>
      <c r="AS149" s="22"/>
      <c r="AT149" s="22"/>
      <c r="AU149" s="22"/>
      <c r="AV149" s="20"/>
      <c r="AW149" s="22"/>
      <c r="AX149" s="22"/>
      <c r="AY149" s="22"/>
      <c r="AZ149" s="22"/>
      <c r="BA149" s="22"/>
      <c r="BB149" s="22"/>
      <c r="BC149" s="22"/>
      <c r="BD149" s="22"/>
      <c r="BE149" s="22"/>
      <c r="BF149" s="22"/>
      <c r="BG149" s="22"/>
      <c r="BH149" s="22"/>
      <c r="BI149" s="22"/>
      <c r="BJ149" s="22"/>
      <c r="BK149" s="22"/>
      <c r="BL149" s="22"/>
      <c r="BM149" s="22"/>
      <c r="BN149" s="22"/>
      <c r="BO149" s="22"/>
      <c r="BP149" s="22"/>
      <c r="BQ149" s="22"/>
      <c r="BR149" s="22"/>
      <c r="BS149" s="22"/>
      <c r="BT149" s="22"/>
    </row>
    <row r="150" spans="1:72" x14ac:dyDescent="0.2">
      <c r="W150" s="45"/>
      <c r="X150" s="60"/>
      <c r="Y150" s="61"/>
      <c r="Z150" s="63"/>
      <c r="AA150" s="12"/>
      <c r="AB150" s="63"/>
      <c r="AC150" s="12"/>
      <c r="AD150" s="63"/>
      <c r="AE150" s="12"/>
      <c r="AF150" s="60"/>
      <c r="AG150" s="61"/>
    </row>
    <row r="151" spans="1:72" x14ac:dyDescent="0.2">
      <c r="W151" s="45"/>
      <c r="X151" s="60"/>
      <c r="Y151" s="61"/>
      <c r="Z151" s="45"/>
      <c r="AA151" s="45"/>
      <c r="AB151" s="45"/>
      <c r="AC151" s="45"/>
      <c r="AD151" s="45"/>
      <c r="AE151" s="45"/>
      <c r="AF151" s="60"/>
      <c r="AG151" s="61"/>
      <c r="AN151" s="62"/>
      <c r="AV151" s="62"/>
      <c r="AW151" s="49"/>
      <c r="AX151" s="49"/>
      <c r="AY151" s="49"/>
      <c r="AZ151" s="49"/>
      <c r="BA151" s="49"/>
      <c r="BB151" s="49"/>
      <c r="BC151" s="49"/>
      <c r="BD151" s="49"/>
      <c r="BE151" s="49"/>
      <c r="BF151" s="49"/>
      <c r="BG151" s="49"/>
      <c r="BH151" s="49"/>
      <c r="BI151" s="49"/>
      <c r="BJ151" s="49"/>
      <c r="BK151" s="49"/>
      <c r="BL151" s="49"/>
      <c r="BM151" s="49"/>
      <c r="BN151" s="49"/>
      <c r="BO151" s="49"/>
      <c r="BP151" s="49"/>
      <c r="BQ151" s="49"/>
      <c r="BR151" s="49"/>
      <c r="BS151" s="49"/>
      <c r="BT151" s="49"/>
    </row>
    <row r="152" spans="1:72" x14ac:dyDescent="0.2">
      <c r="W152" s="45"/>
      <c r="X152" s="60"/>
      <c r="Y152" s="61"/>
      <c r="Z152" s="45"/>
      <c r="AA152" s="45"/>
      <c r="AB152" s="45"/>
      <c r="AC152" s="45"/>
      <c r="AD152" s="45"/>
      <c r="AE152" s="45"/>
      <c r="AF152" s="60"/>
      <c r="AG152" s="61"/>
    </row>
    <row r="153" spans="1:72" x14ac:dyDescent="0.2">
      <c r="P153" s="62"/>
      <c r="W153" s="45"/>
      <c r="X153" s="60"/>
      <c r="Y153" s="61"/>
      <c r="Z153" s="45"/>
      <c r="AA153" s="45"/>
      <c r="AB153" s="45"/>
      <c r="AC153" s="45"/>
      <c r="AD153" s="45"/>
      <c r="AE153" s="45"/>
      <c r="AF153" s="60"/>
      <c r="AG153" s="61"/>
    </row>
    <row r="154" spans="1:72" x14ac:dyDescent="0.2">
      <c r="W154" s="45"/>
      <c r="X154" s="60"/>
      <c r="Y154" s="61"/>
      <c r="Z154" s="45"/>
      <c r="AA154" s="45"/>
      <c r="AB154" s="45"/>
      <c r="AC154" s="45"/>
      <c r="AD154" s="45"/>
      <c r="AE154" s="45"/>
      <c r="AF154" s="60"/>
      <c r="AG154" s="61"/>
    </row>
    <row r="155" spans="1:72" x14ac:dyDescent="0.2">
      <c r="W155" s="45"/>
      <c r="X155" s="60"/>
      <c r="Y155" s="61"/>
      <c r="Z155" s="45"/>
      <c r="AA155" s="45"/>
      <c r="AB155" s="45"/>
      <c r="AC155" s="45"/>
      <c r="AD155" s="45"/>
      <c r="AE155" s="45"/>
      <c r="AF155" s="60"/>
      <c r="AG155" s="61"/>
    </row>
    <row r="156" spans="1:72" x14ac:dyDescent="0.2">
      <c r="B156" s="22"/>
      <c r="C156" s="22"/>
      <c r="D156" s="22"/>
      <c r="E156" s="31"/>
      <c r="F156" s="22"/>
      <c r="G156" s="22"/>
      <c r="W156" s="45"/>
      <c r="X156" s="60"/>
      <c r="Y156" s="61"/>
      <c r="Z156" s="45"/>
      <c r="AA156" s="45"/>
      <c r="AB156" s="45"/>
      <c r="AC156" s="45"/>
      <c r="AD156" s="45"/>
      <c r="AE156" s="45"/>
      <c r="AF156" s="60"/>
      <c r="AG156" s="61"/>
    </row>
    <row r="157" spans="1:72" x14ac:dyDescent="0.2">
      <c r="B157" s="22"/>
      <c r="C157" s="22"/>
      <c r="D157" s="22"/>
      <c r="E157" s="31"/>
      <c r="F157" s="22"/>
      <c r="G157" s="22"/>
      <c r="W157" s="45"/>
      <c r="X157" s="60"/>
      <c r="Y157" s="61"/>
      <c r="Z157" s="45"/>
      <c r="AA157" s="45"/>
      <c r="AB157" s="45"/>
      <c r="AC157" s="45"/>
      <c r="AD157" s="45"/>
      <c r="AE157" s="45"/>
      <c r="AF157" s="60"/>
      <c r="AG157" s="61"/>
    </row>
    <row r="158" spans="1:72" x14ac:dyDescent="0.2">
      <c r="B158" s="22"/>
      <c r="C158" s="22"/>
      <c r="D158" s="22"/>
      <c r="E158" s="31"/>
      <c r="F158" s="22"/>
      <c r="G158" s="22"/>
      <c r="W158" s="45"/>
      <c r="X158" s="60"/>
      <c r="Y158" s="61"/>
      <c r="Z158" s="45"/>
      <c r="AA158" s="45"/>
      <c r="AB158" s="45"/>
      <c r="AC158" s="45"/>
      <c r="AD158" s="45"/>
      <c r="AE158" s="45"/>
      <c r="AF158" s="60"/>
      <c r="AG158" s="61"/>
    </row>
  </sheetData>
  <mergeCells count="15">
    <mergeCell ref="V6:W6"/>
    <mergeCell ref="J6:K6"/>
    <mergeCell ref="L6:M6"/>
    <mergeCell ref="N6:O6"/>
    <mergeCell ref="R6:S6"/>
    <mergeCell ref="T6:U6"/>
    <mergeCell ref="AP6:AQ6"/>
    <mergeCell ref="AR6:AS6"/>
    <mergeCell ref="AT6:AU6"/>
    <mergeCell ref="Z6:AA6"/>
    <mergeCell ref="AB6:AC6"/>
    <mergeCell ref="AD6:AE6"/>
    <mergeCell ref="AH6:AI6"/>
    <mergeCell ref="AJ6:AK6"/>
    <mergeCell ref="AL6:AM6"/>
  </mergeCells>
  <pageMargins left="0.7" right="0.7" top="0.75" bottom="0.75" header="0.3" footer="0.3"/>
  <pageSetup orientation="portrait" r:id="rId1"/>
  <ignoredErrors>
    <ignoredError sqref="Z144 AB144 AD144" formulaRange="1"/>
    <ignoredError sqref="F14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41"/>
  <sheetViews>
    <sheetView tabSelected="1" topLeftCell="J24" zoomScaleNormal="100" workbookViewId="0">
      <selection activeCell="T334" sqref="T334:U334"/>
    </sheetView>
  </sheetViews>
  <sheetFormatPr baseColWidth="10" defaultColWidth="11.42578125" defaultRowHeight="15" x14ac:dyDescent="0.25"/>
  <cols>
    <col min="1" max="1" width="52.42578125" customWidth="1"/>
    <col min="2" max="5" width="16.85546875" bestFit="1" customWidth="1"/>
    <col min="6" max="13" width="17.42578125" style="71" customWidth="1"/>
    <col min="14" max="14" width="3.7109375" style="71" customWidth="1"/>
    <col min="15" max="15" width="3.140625" style="107" customWidth="1"/>
    <col min="16" max="16" width="6.42578125" customWidth="1"/>
    <col min="17" max="18" width="16.28515625" customWidth="1"/>
    <col min="19" max="19" width="17" customWidth="1"/>
    <col min="20" max="20" width="16.5703125" customWidth="1"/>
    <col min="21" max="21" width="16" customWidth="1"/>
    <col min="22" max="22" width="15.85546875" customWidth="1"/>
    <col min="23" max="23" width="16" customWidth="1"/>
    <col min="24" max="24" width="16.42578125" customWidth="1"/>
    <col min="25" max="25" width="15.85546875" customWidth="1"/>
    <col min="26" max="26" width="20.42578125" style="74" customWidth="1"/>
    <col min="27" max="28" width="15.85546875" style="64" customWidth="1"/>
    <col min="29" max="29" width="20.5703125" style="64" customWidth="1"/>
    <col min="30" max="30" width="19.140625" customWidth="1"/>
    <col min="31" max="31" width="14.7109375" bestFit="1" customWidth="1"/>
    <col min="32" max="32" width="15.140625" bestFit="1" customWidth="1"/>
  </cols>
  <sheetData>
    <row r="1" spans="1:29" x14ac:dyDescent="0.25">
      <c r="A1" s="68" t="s">
        <v>222</v>
      </c>
      <c r="O1" s="106"/>
    </row>
    <row r="2" spans="1:29" x14ac:dyDescent="0.25">
      <c r="A2" s="68" t="s">
        <v>223</v>
      </c>
      <c r="Z2" s="75"/>
    </row>
    <row r="3" spans="1:29" ht="15.75" customHeight="1" x14ac:dyDescent="0.25">
      <c r="A3" s="68" t="s">
        <v>228</v>
      </c>
      <c r="Q3" s="116" t="s">
        <v>224</v>
      </c>
      <c r="R3" s="117"/>
      <c r="S3" s="117"/>
      <c r="Z3" s="75"/>
    </row>
    <row r="4" spans="1:29" x14ac:dyDescent="0.25">
      <c r="A4" s="70" t="s">
        <v>232</v>
      </c>
      <c r="F4"/>
      <c r="G4"/>
      <c r="H4"/>
      <c r="I4"/>
      <c r="J4"/>
      <c r="K4"/>
      <c r="L4"/>
      <c r="M4"/>
      <c r="N4"/>
      <c r="Q4" s="68" t="s">
        <v>231</v>
      </c>
      <c r="T4" s="68">
        <v>2024</v>
      </c>
      <c r="Z4" s="64"/>
    </row>
    <row r="5" spans="1:29" x14ac:dyDescent="0.25">
      <c r="A5" s="69"/>
      <c r="B5" s="70">
        <v>2013</v>
      </c>
      <c r="C5" s="70">
        <v>2014</v>
      </c>
      <c r="D5" s="70">
        <v>2015</v>
      </c>
      <c r="E5" s="70">
        <v>2016</v>
      </c>
      <c r="F5" s="72">
        <v>2017</v>
      </c>
      <c r="G5" s="80">
        <v>2018</v>
      </c>
      <c r="H5" s="80">
        <v>2019</v>
      </c>
      <c r="I5" s="80">
        <v>2020</v>
      </c>
      <c r="J5" s="80">
        <v>2021</v>
      </c>
      <c r="K5" s="80">
        <v>2022</v>
      </c>
      <c r="L5" s="80">
        <v>2023</v>
      </c>
      <c r="M5" s="72">
        <v>2024</v>
      </c>
      <c r="N5" s="87"/>
      <c r="O5" s="108"/>
      <c r="P5" s="89"/>
      <c r="Q5" s="81" t="s">
        <v>212</v>
      </c>
      <c r="R5" s="70" t="s">
        <v>213</v>
      </c>
      <c r="S5" s="70" t="s">
        <v>214</v>
      </c>
      <c r="T5" s="70" t="s">
        <v>215</v>
      </c>
      <c r="U5" s="70" t="s">
        <v>216</v>
      </c>
      <c r="V5" s="70" t="s">
        <v>217</v>
      </c>
      <c r="W5" s="70" t="s">
        <v>218</v>
      </c>
      <c r="X5" s="70" t="s">
        <v>219</v>
      </c>
      <c r="Y5" s="70" t="s">
        <v>220</v>
      </c>
      <c r="Z5" s="76" t="s">
        <v>225</v>
      </c>
      <c r="AA5" s="76" t="s">
        <v>226</v>
      </c>
      <c r="AB5" s="76" t="s">
        <v>227</v>
      </c>
      <c r="AC5" s="83" t="s">
        <v>230</v>
      </c>
    </row>
    <row r="6" spans="1:29" s="98" customFormat="1" x14ac:dyDescent="0.25">
      <c r="A6" s="92" t="s">
        <v>1</v>
      </c>
      <c r="B6" s="93">
        <v>8035180.5700000003</v>
      </c>
      <c r="C6" s="93">
        <v>7684140.5599999996</v>
      </c>
      <c r="D6" s="93">
        <v>7383353.7999999998</v>
      </c>
      <c r="E6" s="93">
        <v>10815978.029999999</v>
      </c>
      <c r="F6" s="99">
        <v>1196269.6599999997</v>
      </c>
      <c r="G6" s="100">
        <f>AC6</f>
        <v>0</v>
      </c>
      <c r="H6" s="100">
        <v>0</v>
      </c>
      <c r="I6" s="100">
        <v>0</v>
      </c>
      <c r="J6" s="105">
        <v>0</v>
      </c>
      <c r="K6" s="105">
        <v>0</v>
      </c>
      <c r="L6" s="100">
        <v>0</v>
      </c>
      <c r="M6" s="99">
        <f>AC6</f>
        <v>0</v>
      </c>
      <c r="N6" s="101"/>
      <c r="O6" s="109"/>
      <c r="P6" s="95"/>
      <c r="Q6" s="92"/>
      <c r="R6" s="93"/>
      <c r="S6" s="93"/>
      <c r="T6" s="93"/>
      <c r="U6" s="93"/>
      <c r="V6" s="93"/>
      <c r="W6" s="93"/>
      <c r="X6" s="93"/>
      <c r="Y6" s="93"/>
      <c r="Z6" s="93"/>
      <c r="AA6" s="93"/>
      <c r="AB6" s="93"/>
      <c r="AC6" s="93">
        <f>SUM(Q6:AB6)</f>
        <v>0</v>
      </c>
    </row>
    <row r="7" spans="1:29" x14ac:dyDescent="0.25">
      <c r="Z7" s="75"/>
    </row>
    <row r="8" spans="1:29" x14ac:dyDescent="0.25">
      <c r="Z8" s="75"/>
    </row>
    <row r="24" spans="1:31" x14ac:dyDescent="0.25">
      <c r="A24" s="73"/>
      <c r="B24" s="70">
        <v>2013</v>
      </c>
      <c r="C24" s="70">
        <v>2014</v>
      </c>
      <c r="D24" s="70">
        <v>2015</v>
      </c>
      <c r="E24" s="70">
        <v>2016</v>
      </c>
      <c r="F24" s="72">
        <v>2017</v>
      </c>
      <c r="G24" s="80">
        <v>2018</v>
      </c>
      <c r="H24" s="80">
        <v>2019</v>
      </c>
      <c r="I24" s="80">
        <v>2020</v>
      </c>
      <c r="J24" s="80">
        <v>2021</v>
      </c>
      <c r="K24" s="80">
        <v>2022</v>
      </c>
      <c r="L24" s="80">
        <v>2023</v>
      </c>
      <c r="M24" s="72">
        <v>2024</v>
      </c>
      <c r="N24" s="87"/>
      <c r="O24" s="110"/>
      <c r="P24" s="90"/>
      <c r="Q24" s="81" t="s">
        <v>212</v>
      </c>
      <c r="R24" s="70" t="s">
        <v>213</v>
      </c>
      <c r="S24" s="70" t="s">
        <v>214</v>
      </c>
      <c r="T24" s="70" t="s">
        <v>215</v>
      </c>
      <c r="U24" s="70" t="s">
        <v>216</v>
      </c>
      <c r="V24" s="70" t="s">
        <v>217</v>
      </c>
      <c r="W24" s="70" t="s">
        <v>218</v>
      </c>
      <c r="X24" s="70" t="s">
        <v>219</v>
      </c>
      <c r="Y24" s="70" t="s">
        <v>220</v>
      </c>
      <c r="Z24" s="76" t="s">
        <v>225</v>
      </c>
      <c r="AA24" s="76" t="s">
        <v>226</v>
      </c>
      <c r="AB24" s="76" t="s">
        <v>227</v>
      </c>
      <c r="AC24" s="83" t="s">
        <v>230</v>
      </c>
    </row>
    <row r="25" spans="1:31" s="98" customFormat="1" x14ac:dyDescent="0.25">
      <c r="A25" s="92" t="s">
        <v>2</v>
      </c>
      <c r="B25" s="93">
        <v>132106640.62</v>
      </c>
      <c r="C25" s="93">
        <v>182265896.77000001</v>
      </c>
      <c r="D25" s="93">
        <v>211854820.74000001</v>
      </c>
      <c r="E25" s="93">
        <v>227038704.90000001</v>
      </c>
      <c r="F25" s="99">
        <v>208627180.25</v>
      </c>
      <c r="G25" s="100">
        <v>212561332.78999999</v>
      </c>
      <c r="H25" s="100">
        <v>208600892.91</v>
      </c>
      <c r="I25" s="100">
        <v>225833128.16</v>
      </c>
      <c r="J25" s="100">
        <v>260537257.84</v>
      </c>
      <c r="K25" s="100">
        <v>292303737.14000005</v>
      </c>
      <c r="L25" s="100">
        <v>306906862.67000002</v>
      </c>
      <c r="M25" s="99">
        <f>AC25</f>
        <v>182056288.24000001</v>
      </c>
      <c r="N25" s="101"/>
      <c r="O25" s="109"/>
      <c r="P25" s="95"/>
      <c r="Q25" s="113">
        <v>73268366.829999998</v>
      </c>
      <c r="R25" s="93">
        <v>65564944.640000001</v>
      </c>
      <c r="S25" s="93">
        <v>18468606.240000002</v>
      </c>
      <c r="T25" s="93">
        <v>13438185.880000001</v>
      </c>
      <c r="U25" s="93">
        <v>11316184.65</v>
      </c>
      <c r="V25" s="93"/>
      <c r="W25" s="93"/>
      <c r="X25" s="93"/>
      <c r="Y25" s="93"/>
      <c r="Z25" s="93"/>
      <c r="AA25" s="93"/>
      <c r="AB25" s="93"/>
      <c r="AC25" s="93">
        <f>SUM(Q25:AB25)</f>
        <v>182056288.24000001</v>
      </c>
      <c r="AD25" s="94"/>
      <c r="AE25" s="97"/>
    </row>
    <row r="26" spans="1:31" x14ac:dyDescent="0.25">
      <c r="AD26" s="77"/>
    </row>
    <row r="43" spans="1:31" x14ac:dyDescent="0.25">
      <c r="A43" s="73"/>
      <c r="B43" s="70">
        <v>2013</v>
      </c>
      <c r="C43" s="70">
        <v>2014</v>
      </c>
      <c r="D43" s="70">
        <v>2015</v>
      </c>
      <c r="E43" s="70">
        <v>2016</v>
      </c>
      <c r="F43" s="72">
        <v>2017</v>
      </c>
      <c r="G43" s="80">
        <v>2018</v>
      </c>
      <c r="H43" s="80">
        <v>2019</v>
      </c>
      <c r="I43" s="80">
        <v>2020</v>
      </c>
      <c r="J43" s="80">
        <v>2021</v>
      </c>
      <c r="K43" s="80">
        <v>2022</v>
      </c>
      <c r="L43" s="80">
        <v>2023</v>
      </c>
      <c r="M43" s="72">
        <v>2024</v>
      </c>
      <c r="N43" s="87"/>
      <c r="O43" s="110"/>
      <c r="P43" s="90"/>
      <c r="Q43" s="81" t="s">
        <v>212</v>
      </c>
      <c r="R43" s="70" t="s">
        <v>213</v>
      </c>
      <c r="S43" s="70" t="s">
        <v>214</v>
      </c>
      <c r="T43" s="70" t="s">
        <v>215</v>
      </c>
      <c r="U43" s="70" t="s">
        <v>216</v>
      </c>
      <c r="V43" s="70" t="s">
        <v>217</v>
      </c>
      <c r="W43" s="70" t="s">
        <v>218</v>
      </c>
      <c r="X43" s="70" t="s">
        <v>219</v>
      </c>
      <c r="Y43" s="70" t="s">
        <v>220</v>
      </c>
      <c r="Z43" s="76" t="s">
        <v>225</v>
      </c>
      <c r="AA43" s="76" t="s">
        <v>226</v>
      </c>
      <c r="AB43" s="76" t="s">
        <v>227</v>
      </c>
      <c r="AC43" s="83" t="s">
        <v>230</v>
      </c>
    </row>
    <row r="44" spans="1:31" s="98" customFormat="1" x14ac:dyDescent="0.25">
      <c r="A44" s="92" t="s">
        <v>229</v>
      </c>
      <c r="B44" s="93">
        <v>45574107.289999999</v>
      </c>
      <c r="C44" s="93">
        <v>45636612.299999997</v>
      </c>
      <c r="D44" s="93">
        <v>43286285.170000002</v>
      </c>
      <c r="E44" s="93">
        <v>56126235.259999998</v>
      </c>
      <c r="F44" s="99">
        <v>58231517.350000001</v>
      </c>
      <c r="G44" s="100">
        <v>63407214.859999999</v>
      </c>
      <c r="H44" s="100">
        <v>62453232.699999996</v>
      </c>
      <c r="I44" s="100">
        <v>59404208.050000012</v>
      </c>
      <c r="J44" s="100">
        <v>74362013.120000005</v>
      </c>
      <c r="K44" s="100">
        <v>85182268.039999992</v>
      </c>
      <c r="L44" s="100">
        <v>56232372.460000001</v>
      </c>
      <c r="M44" s="99">
        <f>AC44</f>
        <v>11006505.41</v>
      </c>
      <c r="N44" s="101"/>
      <c r="O44" s="109"/>
      <c r="P44" s="95"/>
      <c r="Q44" s="96"/>
      <c r="R44" s="93">
        <v>4456737.8499999996</v>
      </c>
      <c r="S44" s="93"/>
      <c r="T44" s="93">
        <v>5097764.58</v>
      </c>
      <c r="U44" s="93">
        <v>1452002.98</v>
      </c>
      <c r="V44" s="93"/>
      <c r="W44" s="93"/>
      <c r="X44" s="93"/>
      <c r="Y44" s="93"/>
      <c r="Z44" s="93"/>
      <c r="AA44" s="93"/>
      <c r="AB44" s="93"/>
      <c r="AC44" s="93">
        <f>SUM(Q44:AB44)</f>
        <v>11006505.41</v>
      </c>
      <c r="AD44" s="94"/>
      <c r="AE44" s="97"/>
    </row>
    <row r="62" spans="1:31" x14ac:dyDescent="0.25">
      <c r="A62" s="73"/>
      <c r="B62" s="70">
        <v>2013</v>
      </c>
      <c r="C62" s="70">
        <v>2014</v>
      </c>
      <c r="D62" s="70">
        <v>2015</v>
      </c>
      <c r="E62" s="70">
        <v>2016</v>
      </c>
      <c r="F62" s="72">
        <v>2017</v>
      </c>
      <c r="G62" s="80">
        <v>2018</v>
      </c>
      <c r="H62" s="80">
        <v>2019</v>
      </c>
      <c r="I62" s="80">
        <v>2020</v>
      </c>
      <c r="J62" s="80">
        <v>2021</v>
      </c>
      <c r="K62" s="80">
        <v>2022</v>
      </c>
      <c r="L62" s="80">
        <v>2023</v>
      </c>
      <c r="M62" s="72">
        <v>2024</v>
      </c>
      <c r="N62" s="87"/>
      <c r="O62" s="110"/>
      <c r="P62" s="90"/>
      <c r="Q62" s="81" t="s">
        <v>212</v>
      </c>
      <c r="R62" s="70" t="s">
        <v>213</v>
      </c>
      <c r="S62" s="70" t="s">
        <v>214</v>
      </c>
      <c r="T62" s="70" t="s">
        <v>215</v>
      </c>
      <c r="U62" s="70" t="s">
        <v>216</v>
      </c>
      <c r="V62" s="70" t="s">
        <v>217</v>
      </c>
      <c r="W62" s="70" t="s">
        <v>218</v>
      </c>
      <c r="X62" s="70" t="s">
        <v>219</v>
      </c>
      <c r="Y62" s="70" t="s">
        <v>220</v>
      </c>
      <c r="Z62" s="76" t="s">
        <v>225</v>
      </c>
      <c r="AA62" s="76" t="s">
        <v>226</v>
      </c>
      <c r="AB62" s="76" t="s">
        <v>227</v>
      </c>
      <c r="AC62" s="83" t="s">
        <v>230</v>
      </c>
    </row>
    <row r="63" spans="1:31" s="98" customFormat="1" x14ac:dyDescent="0.25">
      <c r="A63" s="92" t="s">
        <v>3</v>
      </c>
      <c r="B63" s="93"/>
      <c r="C63" s="93">
        <v>13138247.619999999</v>
      </c>
      <c r="D63" s="93">
        <v>10688209.5</v>
      </c>
      <c r="E63" s="93">
        <v>12194340.15</v>
      </c>
      <c r="F63" s="99">
        <v>6633727.5599999987</v>
      </c>
      <c r="G63" s="100">
        <v>6434127.2800000003</v>
      </c>
      <c r="H63" s="100">
        <v>3992714.22</v>
      </c>
      <c r="I63" s="100">
        <v>11984670.379999999</v>
      </c>
      <c r="J63" s="100">
        <v>6733611.3000000007</v>
      </c>
      <c r="K63" s="100">
        <v>8514362.3200000003</v>
      </c>
      <c r="L63" s="100">
        <v>7854301.9799999995</v>
      </c>
      <c r="M63" s="99">
        <f>AC63</f>
        <v>8377946.0200000005</v>
      </c>
      <c r="N63" s="101"/>
      <c r="O63" s="109"/>
      <c r="P63" s="95"/>
      <c r="Q63" s="96">
        <v>2564292.48</v>
      </c>
      <c r="R63" s="93">
        <v>2451159.41</v>
      </c>
      <c r="S63" s="93">
        <v>1210141.6599999999</v>
      </c>
      <c r="T63" s="93">
        <v>1316741.02</v>
      </c>
      <c r="U63" s="93">
        <v>835611.45000000007</v>
      </c>
      <c r="V63" s="93"/>
      <c r="W63" s="93"/>
      <c r="X63" s="93"/>
      <c r="Y63" s="93"/>
      <c r="Z63" s="93"/>
      <c r="AA63" s="93"/>
      <c r="AB63" s="93"/>
      <c r="AC63" s="93">
        <f>SUM(Q63:AB63)</f>
        <v>8377946.0200000005</v>
      </c>
      <c r="AD63" s="94"/>
      <c r="AE63" s="97"/>
    </row>
    <row r="64" spans="1:31" x14ac:dyDescent="0.25">
      <c r="AD64" s="77"/>
    </row>
    <row r="65" spans="30:30" x14ac:dyDescent="0.25">
      <c r="AD65" s="77"/>
    </row>
    <row r="66" spans="30:30" x14ac:dyDescent="0.25">
      <c r="AD66" s="77"/>
    </row>
    <row r="81" spans="1:31" x14ac:dyDescent="0.25">
      <c r="A81" s="73"/>
      <c r="B81" s="70">
        <v>2013</v>
      </c>
      <c r="C81" s="70">
        <v>2014</v>
      </c>
      <c r="D81" s="70">
        <v>2015</v>
      </c>
      <c r="E81" s="70">
        <v>2016</v>
      </c>
      <c r="F81" s="72">
        <v>2017</v>
      </c>
      <c r="G81" s="80">
        <v>2018</v>
      </c>
      <c r="H81" s="80">
        <v>2019</v>
      </c>
      <c r="I81" s="80">
        <v>2020</v>
      </c>
      <c r="J81" s="80">
        <v>2021</v>
      </c>
      <c r="K81" s="80">
        <v>2022</v>
      </c>
      <c r="L81" s="80">
        <v>2023</v>
      </c>
      <c r="M81" s="72">
        <v>2024</v>
      </c>
      <c r="N81" s="87"/>
      <c r="O81" s="110"/>
      <c r="P81" s="90"/>
      <c r="Q81" s="81" t="s">
        <v>212</v>
      </c>
      <c r="R81" s="70" t="s">
        <v>213</v>
      </c>
      <c r="S81" s="70" t="s">
        <v>214</v>
      </c>
      <c r="T81" s="70" t="s">
        <v>215</v>
      </c>
      <c r="U81" s="70" t="s">
        <v>216</v>
      </c>
      <c r="V81" s="70" t="s">
        <v>217</v>
      </c>
      <c r="W81" s="70" t="s">
        <v>218</v>
      </c>
      <c r="X81" s="70" t="s">
        <v>219</v>
      </c>
      <c r="Y81" s="70" t="s">
        <v>220</v>
      </c>
      <c r="Z81" s="76" t="s">
        <v>225</v>
      </c>
      <c r="AA81" s="76" t="s">
        <v>226</v>
      </c>
      <c r="AB81" s="76" t="s">
        <v>227</v>
      </c>
      <c r="AC81" s="83" t="s">
        <v>230</v>
      </c>
    </row>
    <row r="82" spans="1:31" s="98" customFormat="1" x14ac:dyDescent="0.25">
      <c r="A82" s="92" t="s">
        <v>4</v>
      </c>
      <c r="B82" s="93">
        <v>29230443.449999999</v>
      </c>
      <c r="C82" s="93">
        <v>33657200.270000003</v>
      </c>
      <c r="D82" s="93">
        <v>38433558.079999998</v>
      </c>
      <c r="E82" s="93">
        <v>46193069.560000002</v>
      </c>
      <c r="F82" s="99">
        <v>41764413.629999995</v>
      </c>
      <c r="G82" s="100">
        <v>40233645.079999998</v>
      </c>
      <c r="H82" s="100">
        <v>43138705.640000008</v>
      </c>
      <c r="I82" s="100">
        <v>40422789.989999995</v>
      </c>
      <c r="J82" s="100">
        <v>48402679.800000004</v>
      </c>
      <c r="K82" s="100">
        <v>55039486.230000012</v>
      </c>
      <c r="L82" s="100">
        <v>58301880.930000007</v>
      </c>
      <c r="M82" s="99">
        <f>AC82</f>
        <v>36706303.700000003</v>
      </c>
      <c r="N82" s="101"/>
      <c r="O82" s="109"/>
      <c r="P82" s="95"/>
      <c r="Q82" s="96">
        <v>12298442.1</v>
      </c>
      <c r="R82" s="93">
        <v>10732711.140000001</v>
      </c>
      <c r="S82" s="93">
        <v>5199584.7</v>
      </c>
      <c r="T82" s="114">
        <v>4906135.7699999996</v>
      </c>
      <c r="U82" s="93">
        <v>3569429.99</v>
      </c>
      <c r="V82" s="93"/>
      <c r="W82" s="93"/>
      <c r="X82" s="93"/>
      <c r="Y82" s="93"/>
      <c r="Z82" s="93"/>
      <c r="AA82" s="93"/>
      <c r="AB82" s="93"/>
      <c r="AC82" s="93">
        <f>SUM(Q82:AB82)</f>
        <v>36706303.700000003</v>
      </c>
      <c r="AD82" s="94"/>
      <c r="AE82" s="97"/>
    </row>
    <row r="83" spans="1:31" x14ac:dyDescent="0.25">
      <c r="AD83" s="77"/>
    </row>
    <row r="100" spans="1:31" x14ac:dyDescent="0.25">
      <c r="A100" s="73"/>
      <c r="B100" s="70">
        <v>2013</v>
      </c>
      <c r="C100" s="70">
        <v>2014</v>
      </c>
      <c r="D100" s="70">
        <v>2015</v>
      </c>
      <c r="E100" s="70">
        <v>2016</v>
      </c>
      <c r="F100" s="72">
        <v>2017</v>
      </c>
      <c r="G100" s="80">
        <v>2018</v>
      </c>
      <c r="H100" s="80">
        <v>2019</v>
      </c>
      <c r="I100" s="80">
        <v>2020</v>
      </c>
      <c r="J100" s="80">
        <v>2021</v>
      </c>
      <c r="K100" s="80">
        <v>2022</v>
      </c>
      <c r="L100" s="80">
        <v>2023</v>
      </c>
      <c r="M100" s="72">
        <v>2024</v>
      </c>
      <c r="N100" s="87"/>
      <c r="O100" s="110"/>
      <c r="P100" s="90"/>
      <c r="Q100" s="81" t="s">
        <v>212</v>
      </c>
      <c r="R100" s="70" t="s">
        <v>213</v>
      </c>
      <c r="S100" s="70" t="s">
        <v>214</v>
      </c>
      <c r="T100" s="70" t="s">
        <v>215</v>
      </c>
      <c r="U100" s="70" t="s">
        <v>216</v>
      </c>
      <c r="V100" s="70" t="s">
        <v>217</v>
      </c>
      <c r="W100" s="70" t="s">
        <v>218</v>
      </c>
      <c r="X100" s="70" t="s">
        <v>219</v>
      </c>
      <c r="Y100" s="70" t="s">
        <v>220</v>
      </c>
      <c r="Z100" s="76" t="s">
        <v>225</v>
      </c>
      <c r="AA100" s="76" t="s">
        <v>226</v>
      </c>
      <c r="AB100" s="76" t="s">
        <v>227</v>
      </c>
      <c r="AC100" s="83" t="s">
        <v>230</v>
      </c>
    </row>
    <row r="101" spans="1:31" s="98" customFormat="1" x14ac:dyDescent="0.25">
      <c r="A101" s="92" t="s">
        <v>5</v>
      </c>
      <c r="B101" s="93">
        <v>7447726.4199999999</v>
      </c>
      <c r="C101" s="93">
        <v>8086989.9800000004</v>
      </c>
      <c r="D101" s="93">
        <v>6453037.0499999998</v>
      </c>
      <c r="E101" s="93">
        <v>5327510.01</v>
      </c>
      <c r="F101" s="99">
        <v>4924713.5100000007</v>
      </c>
      <c r="G101" s="100">
        <v>5034749.45</v>
      </c>
      <c r="H101" s="100">
        <v>6340773.8699999992</v>
      </c>
      <c r="I101" s="100">
        <v>4404062.51</v>
      </c>
      <c r="J101" s="100">
        <v>5787133.3099999996</v>
      </c>
      <c r="K101" s="100">
        <v>6761851.0899999999</v>
      </c>
      <c r="L101" s="100">
        <v>5770451.8700000001</v>
      </c>
      <c r="M101" s="99">
        <f>AC101</f>
        <v>2617593.1</v>
      </c>
      <c r="N101" s="101"/>
      <c r="O101" s="109"/>
      <c r="P101" s="95"/>
      <c r="Q101" s="86">
        <v>652377.31000000006</v>
      </c>
      <c r="R101" s="88">
        <v>547866.77</v>
      </c>
      <c r="S101" s="88">
        <v>443155.49</v>
      </c>
      <c r="T101" s="88">
        <v>487731.05</v>
      </c>
      <c r="U101" s="88">
        <v>486462.48</v>
      </c>
      <c r="V101" s="88"/>
      <c r="W101" s="88"/>
      <c r="X101" s="88"/>
      <c r="Y101" s="88"/>
      <c r="Z101" s="88"/>
      <c r="AA101" s="88"/>
      <c r="AB101" s="88"/>
      <c r="AC101" s="88">
        <f>SUM(Q101:AB101)</f>
        <v>2617593.1</v>
      </c>
      <c r="AD101" s="94"/>
      <c r="AE101" s="97"/>
    </row>
    <row r="119" spans="1:31" x14ac:dyDescent="0.25">
      <c r="A119" s="73"/>
      <c r="B119" s="70">
        <v>2013</v>
      </c>
      <c r="C119" s="70">
        <v>2014</v>
      </c>
      <c r="D119" s="70">
        <v>2015</v>
      </c>
      <c r="E119" s="70">
        <v>2016</v>
      </c>
      <c r="F119" s="72">
        <v>2017</v>
      </c>
      <c r="G119" s="80">
        <v>2018</v>
      </c>
      <c r="H119" s="80">
        <v>2019</v>
      </c>
      <c r="I119" s="80">
        <v>2020</v>
      </c>
      <c r="J119" s="80">
        <v>2021</v>
      </c>
      <c r="K119" s="80">
        <v>2022</v>
      </c>
      <c r="L119" s="80">
        <v>2023</v>
      </c>
      <c r="M119" s="72">
        <v>2024</v>
      </c>
      <c r="N119" s="87"/>
      <c r="O119" s="110"/>
      <c r="P119" s="90"/>
      <c r="Q119" s="81" t="s">
        <v>212</v>
      </c>
      <c r="R119" s="70" t="s">
        <v>213</v>
      </c>
      <c r="S119" s="70" t="s">
        <v>214</v>
      </c>
      <c r="T119" s="70" t="s">
        <v>215</v>
      </c>
      <c r="U119" s="70" t="s">
        <v>216</v>
      </c>
      <c r="V119" s="70" t="s">
        <v>217</v>
      </c>
      <c r="W119" s="70" t="s">
        <v>218</v>
      </c>
      <c r="X119" s="70" t="s">
        <v>219</v>
      </c>
      <c r="Y119" s="70" t="s">
        <v>220</v>
      </c>
      <c r="Z119" s="76" t="s">
        <v>225</v>
      </c>
      <c r="AA119" s="76" t="s">
        <v>226</v>
      </c>
      <c r="AB119" s="76" t="s">
        <v>227</v>
      </c>
      <c r="AC119" s="83" t="s">
        <v>230</v>
      </c>
    </row>
    <row r="120" spans="1:31" s="98" customFormat="1" x14ac:dyDescent="0.25">
      <c r="A120" s="92" t="s">
        <v>6</v>
      </c>
      <c r="B120" s="93">
        <v>23805757.870000001</v>
      </c>
      <c r="C120" s="93">
        <v>40045322.990000002</v>
      </c>
      <c r="D120" s="93">
        <v>41861007.770000003</v>
      </c>
      <c r="E120" s="93">
        <v>54319187.890000001</v>
      </c>
      <c r="F120" s="99">
        <v>50719595.509999998</v>
      </c>
      <c r="G120" s="100">
        <v>44160810.829999998</v>
      </c>
      <c r="H120" s="100">
        <v>49847712.250000007</v>
      </c>
      <c r="I120" s="100">
        <v>29274954.68</v>
      </c>
      <c r="J120" s="100">
        <v>40210528.120000005</v>
      </c>
      <c r="K120" s="100">
        <v>56797983.059999995</v>
      </c>
      <c r="L120" s="100">
        <v>73023239.830000013</v>
      </c>
      <c r="M120" s="99">
        <f>AC120</f>
        <v>48071633.609999999</v>
      </c>
      <c r="N120" s="101"/>
      <c r="O120" s="109"/>
      <c r="P120" s="95"/>
      <c r="Q120" s="96">
        <v>21619372.449999999</v>
      </c>
      <c r="R120" s="93">
        <v>5814660.3899999997</v>
      </c>
      <c r="S120" s="93">
        <v>10613924.84</v>
      </c>
      <c r="T120" s="93">
        <v>5794941.6799999997</v>
      </c>
      <c r="U120" s="93">
        <v>4228734.25</v>
      </c>
      <c r="V120" s="93"/>
      <c r="W120" s="93"/>
      <c r="X120" s="93"/>
      <c r="Y120" s="93"/>
      <c r="Z120" s="93"/>
      <c r="AA120" s="93"/>
      <c r="AB120" s="93"/>
      <c r="AC120" s="93">
        <f>SUM(Q120:AB120)</f>
        <v>48071633.609999999</v>
      </c>
      <c r="AD120" s="94"/>
      <c r="AE120" s="97"/>
    </row>
    <row r="138" spans="1:31" x14ac:dyDescent="0.25">
      <c r="A138" s="73"/>
      <c r="B138" s="70">
        <v>2013</v>
      </c>
      <c r="C138" s="70">
        <v>2014</v>
      </c>
      <c r="D138" s="70">
        <v>2015</v>
      </c>
      <c r="E138" s="70">
        <v>2016</v>
      </c>
      <c r="F138" s="72">
        <v>2017</v>
      </c>
      <c r="G138" s="80">
        <v>2018</v>
      </c>
      <c r="H138" s="80">
        <v>2019</v>
      </c>
      <c r="I138" s="80">
        <v>2020</v>
      </c>
      <c r="J138" s="80">
        <v>2021</v>
      </c>
      <c r="K138" s="80">
        <v>2022</v>
      </c>
      <c r="L138" s="80">
        <v>2023</v>
      </c>
      <c r="M138" s="72">
        <v>2024</v>
      </c>
      <c r="N138" s="87"/>
      <c r="O138" s="110"/>
      <c r="P138" s="90"/>
      <c r="Q138" s="81" t="s">
        <v>212</v>
      </c>
      <c r="R138" s="70" t="s">
        <v>213</v>
      </c>
      <c r="S138" s="70" t="s">
        <v>214</v>
      </c>
      <c r="T138" s="70" t="s">
        <v>215</v>
      </c>
      <c r="U138" s="70" t="s">
        <v>216</v>
      </c>
      <c r="V138" s="70" t="s">
        <v>217</v>
      </c>
      <c r="W138" s="70" t="s">
        <v>218</v>
      </c>
      <c r="X138" s="70" t="s">
        <v>219</v>
      </c>
      <c r="Y138" s="70" t="s">
        <v>220</v>
      </c>
      <c r="Z138" s="76" t="s">
        <v>225</v>
      </c>
      <c r="AA138" s="76" t="s">
        <v>226</v>
      </c>
      <c r="AB138" s="76" t="s">
        <v>227</v>
      </c>
      <c r="AC138" s="83" t="s">
        <v>230</v>
      </c>
    </row>
    <row r="139" spans="1:31" s="98" customFormat="1" x14ac:dyDescent="0.25">
      <c r="A139" s="92" t="s">
        <v>211</v>
      </c>
      <c r="B139" s="93">
        <v>1910544</v>
      </c>
      <c r="C139" s="93">
        <v>516800</v>
      </c>
      <c r="D139" s="93">
        <v>5582390.8399999999</v>
      </c>
      <c r="E139" s="93">
        <v>8348631.21</v>
      </c>
      <c r="F139" s="99">
        <v>14340140.469999999</v>
      </c>
      <c r="G139" s="100">
        <v>7496906.3300000001</v>
      </c>
      <c r="H139" s="100">
        <v>9122636.1099999994</v>
      </c>
      <c r="I139" s="100">
        <v>5850126.1099999994</v>
      </c>
      <c r="J139" s="100">
        <v>6255122.7699999996</v>
      </c>
      <c r="K139" s="100">
        <v>21611888.059999999</v>
      </c>
      <c r="L139" s="100">
        <v>21647654.510000002</v>
      </c>
      <c r="M139" s="99">
        <f>AC139</f>
        <v>8645352.5600000005</v>
      </c>
      <c r="N139" s="101"/>
      <c r="O139" s="109"/>
      <c r="P139" s="95"/>
      <c r="Q139" s="96">
        <v>767159.26</v>
      </c>
      <c r="R139" s="93">
        <v>1411085.19</v>
      </c>
      <c r="S139" s="93">
        <v>1967997.24</v>
      </c>
      <c r="T139" s="114">
        <v>1964918.97</v>
      </c>
      <c r="U139" s="93">
        <v>2534191.9</v>
      </c>
      <c r="V139" s="93"/>
      <c r="W139" s="93"/>
      <c r="X139" s="93"/>
      <c r="Y139" s="93"/>
      <c r="Z139" s="93"/>
      <c r="AA139" s="93"/>
      <c r="AB139" s="93"/>
      <c r="AC139" s="93">
        <f>SUM(Q139:AB139)</f>
        <v>8645352.5600000005</v>
      </c>
      <c r="AD139" s="94"/>
      <c r="AE139" s="97"/>
    </row>
    <row r="140" spans="1:31" x14ac:dyDescent="0.25">
      <c r="AD140" s="77"/>
    </row>
    <row r="157" spans="1:29" x14ac:dyDescent="0.25">
      <c r="A157" s="73"/>
      <c r="B157" s="70">
        <v>2013</v>
      </c>
      <c r="C157" s="70">
        <v>2014</v>
      </c>
      <c r="D157" s="70">
        <v>2015</v>
      </c>
      <c r="E157" s="70">
        <v>2016</v>
      </c>
      <c r="F157" s="72">
        <v>2017</v>
      </c>
      <c r="G157" s="80">
        <v>2018</v>
      </c>
      <c r="H157" s="80">
        <v>2019</v>
      </c>
      <c r="I157" s="80">
        <v>2020</v>
      </c>
      <c r="J157" s="80">
        <v>2021</v>
      </c>
      <c r="K157" s="80">
        <v>2022</v>
      </c>
      <c r="L157" s="80">
        <v>2023</v>
      </c>
      <c r="M157" s="72">
        <v>2024</v>
      </c>
      <c r="N157" s="87"/>
      <c r="O157" s="110"/>
      <c r="P157" s="90"/>
      <c r="Q157" s="81" t="s">
        <v>212</v>
      </c>
      <c r="R157" s="70" t="s">
        <v>213</v>
      </c>
      <c r="S157" s="70" t="s">
        <v>214</v>
      </c>
      <c r="T157" s="70" t="s">
        <v>215</v>
      </c>
      <c r="U157" s="70" t="s">
        <v>216</v>
      </c>
      <c r="V157" s="70" t="s">
        <v>217</v>
      </c>
      <c r="W157" s="70" t="s">
        <v>218</v>
      </c>
      <c r="X157" s="70" t="s">
        <v>219</v>
      </c>
      <c r="Y157" s="70" t="s">
        <v>220</v>
      </c>
      <c r="Z157" s="76" t="s">
        <v>225</v>
      </c>
      <c r="AA157" s="76" t="s">
        <v>226</v>
      </c>
      <c r="AB157" s="76" t="s">
        <v>227</v>
      </c>
      <c r="AC157" s="83" t="s">
        <v>230</v>
      </c>
    </row>
    <row r="158" spans="1:29" s="98" customFormat="1" x14ac:dyDescent="0.25">
      <c r="A158" s="92" t="s">
        <v>7</v>
      </c>
      <c r="B158" s="93">
        <v>3916468.77</v>
      </c>
      <c r="C158" s="93">
        <v>5489771.1699999999</v>
      </c>
      <c r="D158" s="93"/>
      <c r="E158" s="93"/>
      <c r="F158" s="99"/>
      <c r="G158" s="100">
        <f>AC158</f>
        <v>0</v>
      </c>
      <c r="H158" s="100">
        <v>0</v>
      </c>
      <c r="I158" s="100">
        <v>0</v>
      </c>
      <c r="J158" s="100">
        <v>0</v>
      </c>
      <c r="K158" s="100">
        <v>0</v>
      </c>
      <c r="L158" s="100">
        <v>0</v>
      </c>
      <c r="M158" s="99">
        <f>AC158</f>
        <v>0</v>
      </c>
      <c r="N158" s="101"/>
      <c r="O158" s="109"/>
      <c r="P158" s="95"/>
      <c r="Q158" s="96"/>
      <c r="R158" s="93"/>
      <c r="S158" s="93"/>
      <c r="T158" s="93"/>
      <c r="U158" s="93"/>
      <c r="V158" s="93"/>
      <c r="W158" s="93"/>
      <c r="X158" s="93"/>
      <c r="Y158" s="93"/>
      <c r="Z158" s="93"/>
      <c r="AA158" s="93"/>
      <c r="AB158" s="93"/>
      <c r="AC158" s="93">
        <f>SUM(Q158:AB158)</f>
        <v>0</v>
      </c>
    </row>
    <row r="176" spans="1:29" x14ac:dyDescent="0.25">
      <c r="A176" s="73"/>
      <c r="B176" s="70">
        <v>2013</v>
      </c>
      <c r="C176" s="70">
        <v>2014</v>
      </c>
      <c r="D176" s="70">
        <v>2015</v>
      </c>
      <c r="E176" s="70">
        <v>2016</v>
      </c>
      <c r="F176" s="72">
        <v>2017</v>
      </c>
      <c r="G176" s="80">
        <v>2018</v>
      </c>
      <c r="H176" s="80">
        <v>2019</v>
      </c>
      <c r="I176" s="80">
        <v>2020</v>
      </c>
      <c r="J176" s="80">
        <v>2021</v>
      </c>
      <c r="K176" s="80">
        <v>2022</v>
      </c>
      <c r="L176" s="80">
        <v>2023</v>
      </c>
      <c r="M176" s="72">
        <v>2024</v>
      </c>
      <c r="N176" s="87"/>
      <c r="O176" s="110"/>
      <c r="P176" s="90"/>
      <c r="Q176" s="81" t="s">
        <v>212</v>
      </c>
      <c r="R176" s="70" t="s">
        <v>213</v>
      </c>
      <c r="S176" s="70" t="s">
        <v>214</v>
      </c>
      <c r="T176" s="70" t="s">
        <v>215</v>
      </c>
      <c r="U176" s="70" t="s">
        <v>216</v>
      </c>
      <c r="V176" s="70" t="s">
        <v>217</v>
      </c>
      <c r="W176" s="70" t="s">
        <v>218</v>
      </c>
      <c r="X176" s="70" t="s">
        <v>219</v>
      </c>
      <c r="Y176" s="70" t="s">
        <v>220</v>
      </c>
      <c r="Z176" s="76" t="s">
        <v>225</v>
      </c>
      <c r="AA176" s="76" t="s">
        <v>226</v>
      </c>
      <c r="AB176" s="76" t="s">
        <v>227</v>
      </c>
      <c r="AC176" s="83" t="s">
        <v>230</v>
      </c>
    </row>
    <row r="177" spans="1:31" s="98" customFormat="1" x14ac:dyDescent="0.25">
      <c r="A177" s="92" t="s">
        <v>8</v>
      </c>
      <c r="B177" s="93">
        <v>7030947.4900000002</v>
      </c>
      <c r="C177" s="93">
        <v>15940328.27</v>
      </c>
      <c r="D177" s="93">
        <v>15704855.74</v>
      </c>
      <c r="E177" s="93">
        <v>13237022.23</v>
      </c>
      <c r="F177" s="99">
        <v>14388169.4</v>
      </c>
      <c r="G177" s="100">
        <v>10658744.42</v>
      </c>
      <c r="H177" s="100">
        <v>8264126.1000000006</v>
      </c>
      <c r="I177" s="100">
        <v>24168314.349999998</v>
      </c>
      <c r="J177" s="100">
        <v>10829937.82</v>
      </c>
      <c r="K177" s="100">
        <v>14266907.139999997</v>
      </c>
      <c r="L177" s="100">
        <v>17176994.550000001</v>
      </c>
      <c r="M177" s="99">
        <f>AC177</f>
        <v>4718109.3000000007</v>
      </c>
      <c r="N177" s="101"/>
      <c r="O177" s="109"/>
      <c r="P177" s="95"/>
      <c r="Q177" s="96">
        <v>1041149.91</v>
      </c>
      <c r="R177" s="93">
        <v>917763.54</v>
      </c>
      <c r="S177" s="93">
        <v>848907.66</v>
      </c>
      <c r="T177" s="93">
        <v>1035866.2100000001</v>
      </c>
      <c r="U177" s="93">
        <v>874421.98</v>
      </c>
      <c r="V177" s="93"/>
      <c r="W177" s="93"/>
      <c r="X177" s="93"/>
      <c r="Y177" s="93"/>
      <c r="Z177" s="93"/>
      <c r="AA177" s="93"/>
      <c r="AB177" s="93"/>
      <c r="AC177" s="93">
        <f>SUM(Q177:AB177)</f>
        <v>4718109.3000000007</v>
      </c>
      <c r="AD177" s="94"/>
      <c r="AE177" s="97"/>
    </row>
    <row r="195" spans="1:31" x14ac:dyDescent="0.25">
      <c r="A195" s="73"/>
      <c r="B195" s="70">
        <v>2013</v>
      </c>
      <c r="C195" s="70">
        <v>2014</v>
      </c>
      <c r="D195" s="70">
        <v>2015</v>
      </c>
      <c r="E195" s="70">
        <v>2016</v>
      </c>
      <c r="F195" s="72">
        <v>2017</v>
      </c>
      <c r="G195" s="80">
        <v>2018</v>
      </c>
      <c r="H195" s="80">
        <v>2019</v>
      </c>
      <c r="I195" s="80">
        <v>2020</v>
      </c>
      <c r="J195" s="80">
        <v>2021</v>
      </c>
      <c r="K195" s="80">
        <v>2022</v>
      </c>
      <c r="L195" s="80">
        <v>2023</v>
      </c>
      <c r="M195" s="72">
        <v>2024</v>
      </c>
      <c r="N195" s="87"/>
      <c r="O195" s="110"/>
      <c r="P195" s="90"/>
      <c r="Q195" s="81" t="s">
        <v>212</v>
      </c>
      <c r="R195" s="70" t="s">
        <v>213</v>
      </c>
      <c r="S195" s="70" t="s">
        <v>214</v>
      </c>
      <c r="T195" s="70" t="s">
        <v>215</v>
      </c>
      <c r="U195" s="70" t="s">
        <v>216</v>
      </c>
      <c r="V195" s="70" t="s">
        <v>217</v>
      </c>
      <c r="W195" s="70" t="s">
        <v>218</v>
      </c>
      <c r="X195" s="70" t="s">
        <v>219</v>
      </c>
      <c r="Y195" s="70" t="s">
        <v>220</v>
      </c>
      <c r="Z195" s="76" t="s">
        <v>225</v>
      </c>
      <c r="AA195" s="76" t="s">
        <v>226</v>
      </c>
      <c r="AB195" s="76" t="s">
        <v>227</v>
      </c>
      <c r="AC195" s="83" t="s">
        <v>230</v>
      </c>
    </row>
    <row r="196" spans="1:31" s="98" customFormat="1" x14ac:dyDescent="0.25">
      <c r="A196" s="92" t="s">
        <v>9</v>
      </c>
      <c r="B196" s="93">
        <v>1126094</v>
      </c>
      <c r="C196" s="93">
        <v>114894.5</v>
      </c>
      <c r="D196" s="93">
        <v>175120</v>
      </c>
      <c r="E196" s="93">
        <v>637870</v>
      </c>
      <c r="F196" s="99">
        <v>494565</v>
      </c>
      <c r="G196" s="100">
        <v>62668</v>
      </c>
      <c r="H196" s="100">
        <v>2629951.87</v>
      </c>
      <c r="I196" s="100">
        <v>950010.32</v>
      </c>
      <c r="J196" s="100">
        <v>0</v>
      </c>
      <c r="K196" s="100">
        <v>0</v>
      </c>
      <c r="L196" s="100">
        <v>0</v>
      </c>
      <c r="M196" s="99">
        <f>AC196</f>
        <v>0</v>
      </c>
      <c r="N196" s="101"/>
      <c r="O196" s="109"/>
      <c r="P196" s="95"/>
      <c r="Q196" s="96"/>
      <c r="R196" s="93"/>
      <c r="S196" s="93"/>
      <c r="T196" s="93"/>
      <c r="U196" s="93"/>
      <c r="V196" s="93"/>
      <c r="W196" s="93"/>
      <c r="X196" s="93"/>
      <c r="Y196" s="93"/>
      <c r="Z196" s="93"/>
      <c r="AA196" s="93"/>
      <c r="AB196" s="93"/>
      <c r="AC196" s="93">
        <f>SUM(Q196:AB196)</f>
        <v>0</v>
      </c>
      <c r="AD196" s="94"/>
      <c r="AE196" s="97">
        <f>AC196-AD196</f>
        <v>0</v>
      </c>
    </row>
    <row r="214" spans="1:31" x14ac:dyDescent="0.25">
      <c r="A214" s="73"/>
      <c r="B214" s="70">
        <v>2013</v>
      </c>
      <c r="C214" s="70">
        <v>2014</v>
      </c>
      <c r="D214" s="70">
        <v>2015</v>
      </c>
      <c r="E214" s="70">
        <v>2016</v>
      </c>
      <c r="F214" s="72">
        <v>2017</v>
      </c>
      <c r="G214" s="80">
        <v>2018</v>
      </c>
      <c r="H214" s="80">
        <v>2019</v>
      </c>
      <c r="I214" s="80">
        <v>2020</v>
      </c>
      <c r="J214" s="80">
        <v>2021</v>
      </c>
      <c r="K214" s="80">
        <v>2022</v>
      </c>
      <c r="L214" s="80">
        <v>2023</v>
      </c>
      <c r="M214" s="72">
        <v>2024</v>
      </c>
      <c r="N214" s="87"/>
      <c r="O214" s="110"/>
      <c r="P214" s="90"/>
      <c r="Q214" s="81" t="s">
        <v>212</v>
      </c>
      <c r="R214" s="70" t="s">
        <v>213</v>
      </c>
      <c r="S214" s="70" t="s">
        <v>214</v>
      </c>
      <c r="T214" s="70" t="s">
        <v>215</v>
      </c>
      <c r="U214" s="70" t="s">
        <v>216</v>
      </c>
      <c r="V214" s="70" t="s">
        <v>217</v>
      </c>
      <c r="W214" s="70" t="s">
        <v>218</v>
      </c>
      <c r="X214" s="70" t="s">
        <v>219</v>
      </c>
      <c r="Y214" s="70" t="s">
        <v>220</v>
      </c>
      <c r="Z214" s="76" t="s">
        <v>225</v>
      </c>
      <c r="AA214" s="76" t="s">
        <v>226</v>
      </c>
      <c r="AB214" s="76" t="s">
        <v>227</v>
      </c>
      <c r="AC214" s="83" t="s">
        <v>230</v>
      </c>
    </row>
    <row r="215" spans="1:31" s="98" customFormat="1" x14ac:dyDescent="0.25">
      <c r="A215" s="92" t="s">
        <v>10</v>
      </c>
      <c r="B215" s="93">
        <v>158326896.30000001</v>
      </c>
      <c r="C215" s="93">
        <v>8278831.2999999998</v>
      </c>
      <c r="D215" s="93">
        <v>23289345.75</v>
      </c>
      <c r="E215" s="93">
        <v>27408656.190000001</v>
      </c>
      <c r="F215" s="99">
        <v>24162946.270000003</v>
      </c>
      <c r="G215" s="100">
        <v>30200595.210000001</v>
      </c>
      <c r="H215" s="100">
        <v>60700543.910000011</v>
      </c>
      <c r="I215" s="100">
        <v>51475397.099999994</v>
      </c>
      <c r="J215" s="100">
        <v>46943670.680000007</v>
      </c>
      <c r="K215" s="100">
        <v>38840393.890000001</v>
      </c>
      <c r="L215" s="100">
        <v>35708030.790000007</v>
      </c>
      <c r="M215" s="99">
        <f>AC215</f>
        <v>22142128.75</v>
      </c>
      <c r="N215" s="101"/>
      <c r="O215" s="109"/>
      <c r="P215" s="95"/>
      <c r="Q215" s="96">
        <v>7471553.8700000001</v>
      </c>
      <c r="R215" s="93">
        <v>6719162.0200000005</v>
      </c>
      <c r="S215" s="93">
        <v>2599847.1800000002</v>
      </c>
      <c r="T215" s="93">
        <v>3754621.4</v>
      </c>
      <c r="U215" s="93">
        <v>1596944.28</v>
      </c>
      <c r="V215" s="93"/>
      <c r="W215" s="93"/>
      <c r="X215" s="93"/>
      <c r="Y215" s="93"/>
      <c r="Z215" s="93"/>
      <c r="AA215" s="93"/>
      <c r="AB215" s="93"/>
      <c r="AC215" s="93">
        <f>SUM(Q215:AB215)</f>
        <v>22142128.75</v>
      </c>
      <c r="AD215" s="94"/>
      <c r="AE215" s="97"/>
    </row>
    <row r="216" spans="1:31" x14ac:dyDescent="0.25">
      <c r="AD216" s="77"/>
    </row>
    <row r="233" spans="1:31" x14ac:dyDescent="0.25">
      <c r="A233" s="73"/>
      <c r="B233" s="70">
        <v>2013</v>
      </c>
      <c r="C233" s="70">
        <v>2014</v>
      </c>
      <c r="D233" s="70">
        <v>2015</v>
      </c>
      <c r="E233" s="70">
        <v>2016</v>
      </c>
      <c r="F233" s="72">
        <v>2017</v>
      </c>
      <c r="G233" s="80">
        <v>2018</v>
      </c>
      <c r="H233" s="80">
        <v>2019</v>
      </c>
      <c r="I233" s="80">
        <v>2020</v>
      </c>
      <c r="J233" s="80">
        <v>2021</v>
      </c>
      <c r="K233" s="80">
        <v>2022</v>
      </c>
      <c r="L233" s="80">
        <v>2023</v>
      </c>
      <c r="M233" s="72">
        <v>2024</v>
      </c>
      <c r="N233" s="87"/>
      <c r="O233" s="110"/>
      <c r="P233" s="90"/>
      <c r="Q233" s="81" t="s">
        <v>212</v>
      </c>
      <c r="R233" s="70" t="s">
        <v>213</v>
      </c>
      <c r="S233" s="70" t="s">
        <v>214</v>
      </c>
      <c r="T233" s="70" t="s">
        <v>215</v>
      </c>
      <c r="U233" s="70" t="s">
        <v>216</v>
      </c>
      <c r="V233" s="70" t="s">
        <v>217</v>
      </c>
      <c r="W233" s="70" t="s">
        <v>218</v>
      </c>
      <c r="X233" s="70" t="s">
        <v>219</v>
      </c>
      <c r="Y233" s="70" t="s">
        <v>220</v>
      </c>
      <c r="Z233" s="76" t="s">
        <v>225</v>
      </c>
      <c r="AA233" s="76" t="s">
        <v>226</v>
      </c>
      <c r="AB233" s="76" t="s">
        <v>227</v>
      </c>
      <c r="AC233" s="83" t="s">
        <v>230</v>
      </c>
    </row>
    <row r="234" spans="1:31" s="98" customFormat="1" x14ac:dyDescent="0.25">
      <c r="A234" s="92" t="s">
        <v>11</v>
      </c>
      <c r="B234" s="93">
        <v>436523233.31</v>
      </c>
      <c r="C234" s="93">
        <v>462563443.11000001</v>
      </c>
      <c r="D234" s="93">
        <v>498784058.57999998</v>
      </c>
      <c r="E234" s="93">
        <v>550912704.59000003</v>
      </c>
      <c r="F234" s="99">
        <v>618153406.75999999</v>
      </c>
      <c r="G234" s="100">
        <v>684338314.83000004</v>
      </c>
      <c r="H234" s="100">
        <v>695916445.16000009</v>
      </c>
      <c r="I234" s="100">
        <v>704595815.37999988</v>
      </c>
      <c r="J234" s="100">
        <v>832838660.58000004</v>
      </c>
      <c r="K234" s="100">
        <v>865659313</v>
      </c>
      <c r="L234" s="100">
        <v>997448330.63</v>
      </c>
      <c r="M234" s="99">
        <f>AC234</f>
        <v>394894062</v>
      </c>
      <c r="N234" s="101"/>
      <c r="O234" s="109"/>
      <c r="P234" s="95"/>
      <c r="Q234" s="113">
        <v>104660048</v>
      </c>
      <c r="R234" s="93">
        <v>106335771</v>
      </c>
      <c r="S234" s="93">
        <v>62548741</v>
      </c>
      <c r="T234" s="93">
        <v>88093348</v>
      </c>
      <c r="U234" s="93">
        <v>33256154</v>
      </c>
      <c r="V234" s="93"/>
      <c r="W234" s="93"/>
      <c r="X234" s="93"/>
      <c r="Y234" s="93"/>
      <c r="Z234" s="93"/>
      <c r="AA234" s="93"/>
      <c r="AB234" s="93"/>
      <c r="AC234" s="93">
        <f>SUM(Q234:AB234)</f>
        <v>394894062</v>
      </c>
      <c r="AD234" s="94"/>
      <c r="AE234" s="97"/>
    </row>
    <row r="235" spans="1:31" x14ac:dyDescent="0.25">
      <c r="AD235" s="77"/>
    </row>
    <row r="255" spans="1:31" x14ac:dyDescent="0.25">
      <c r="A255" s="73"/>
      <c r="B255" s="70">
        <v>2013</v>
      </c>
      <c r="C255" s="70">
        <v>2014</v>
      </c>
      <c r="D255" s="70">
        <v>2015</v>
      </c>
      <c r="E255" s="70">
        <v>2016</v>
      </c>
      <c r="F255" s="72">
        <v>2017</v>
      </c>
      <c r="G255" s="80">
        <v>2018</v>
      </c>
      <c r="H255" s="80">
        <v>2019</v>
      </c>
      <c r="I255" s="80">
        <v>2020</v>
      </c>
      <c r="J255" s="80">
        <v>2021</v>
      </c>
      <c r="K255" s="80">
        <v>2022</v>
      </c>
      <c r="L255" s="80">
        <v>2023</v>
      </c>
      <c r="M255" s="72">
        <v>2024</v>
      </c>
      <c r="N255" s="87"/>
      <c r="O255" s="110"/>
      <c r="P255" s="90"/>
      <c r="Q255" s="81" t="s">
        <v>212</v>
      </c>
      <c r="R255" s="70" t="s">
        <v>213</v>
      </c>
      <c r="S255" s="70" t="s">
        <v>214</v>
      </c>
      <c r="T255" s="70" t="s">
        <v>215</v>
      </c>
      <c r="U255" s="70" t="s">
        <v>216</v>
      </c>
      <c r="V255" s="70" t="s">
        <v>217</v>
      </c>
      <c r="W255" s="70" t="s">
        <v>218</v>
      </c>
      <c r="X255" s="70" t="s">
        <v>219</v>
      </c>
      <c r="Y255" s="70" t="s">
        <v>220</v>
      </c>
      <c r="Z255" s="76" t="s">
        <v>225</v>
      </c>
      <c r="AA255" s="76" t="s">
        <v>226</v>
      </c>
      <c r="AB255" s="76" t="s">
        <v>227</v>
      </c>
      <c r="AC255" s="83" t="s">
        <v>230</v>
      </c>
    </row>
    <row r="256" spans="1:31" s="98" customFormat="1" x14ac:dyDescent="0.25">
      <c r="A256" s="92" t="s">
        <v>12</v>
      </c>
      <c r="B256" s="93">
        <v>254371264.08000001</v>
      </c>
      <c r="C256" s="93">
        <v>278778762.97000003</v>
      </c>
      <c r="D256" s="93">
        <v>279687792.20999998</v>
      </c>
      <c r="E256" s="93">
        <v>294574750.48000002</v>
      </c>
      <c r="F256" s="99">
        <v>322856823.44</v>
      </c>
      <c r="G256" s="100">
        <v>335815356.91000003</v>
      </c>
      <c r="H256" s="100">
        <v>405034501.00000012</v>
      </c>
      <c r="I256" s="100">
        <v>412153606.00999999</v>
      </c>
      <c r="J256" s="100">
        <v>406652187.13999999</v>
      </c>
      <c r="K256" s="100">
        <v>449438188</v>
      </c>
      <c r="L256" s="100">
        <v>537046097</v>
      </c>
      <c r="M256" s="99">
        <f>AC256</f>
        <v>233257664</v>
      </c>
      <c r="N256" s="101"/>
      <c r="O256" s="109"/>
      <c r="P256" s="95"/>
      <c r="Q256" s="113">
        <v>46651533</v>
      </c>
      <c r="R256" s="93">
        <v>46651535</v>
      </c>
      <c r="S256" s="93">
        <v>46651532</v>
      </c>
      <c r="T256" s="93">
        <v>46651532</v>
      </c>
      <c r="U256" s="93">
        <v>46651532</v>
      </c>
      <c r="V256" s="93"/>
      <c r="W256" s="93"/>
      <c r="X256" s="93"/>
      <c r="Y256" s="93"/>
      <c r="Z256" s="93"/>
      <c r="AA256" s="93"/>
      <c r="AB256" s="93"/>
      <c r="AC256" s="93">
        <f>SUM(Q256:AB256)</f>
        <v>233257664</v>
      </c>
      <c r="AD256" s="94"/>
      <c r="AE256" s="97"/>
    </row>
    <row r="258" spans="30:30" x14ac:dyDescent="0.25">
      <c r="AD258" s="77"/>
    </row>
    <row r="259" spans="30:30" x14ac:dyDescent="0.25">
      <c r="AD259" s="77"/>
    </row>
    <row r="260" spans="30:30" x14ac:dyDescent="0.25">
      <c r="AD260" s="77"/>
    </row>
    <row r="274" spans="1:35" x14ac:dyDescent="0.25">
      <c r="A274" s="73"/>
      <c r="B274" s="70">
        <v>2013</v>
      </c>
      <c r="C274" s="70">
        <v>2014</v>
      </c>
      <c r="D274" s="70">
        <v>2015</v>
      </c>
      <c r="E274" s="70">
        <v>2016</v>
      </c>
      <c r="F274" s="72">
        <v>2017</v>
      </c>
      <c r="G274" s="80">
        <v>2018</v>
      </c>
      <c r="H274" s="80">
        <v>2019</v>
      </c>
      <c r="I274" s="80">
        <v>2020</v>
      </c>
      <c r="J274" s="80">
        <v>2021</v>
      </c>
      <c r="K274" s="80">
        <v>2022</v>
      </c>
      <c r="L274" s="80">
        <v>2023</v>
      </c>
      <c r="M274" s="72">
        <v>2024</v>
      </c>
      <c r="N274" s="87"/>
      <c r="O274" s="110"/>
      <c r="P274" s="90"/>
      <c r="Q274" s="81" t="s">
        <v>212</v>
      </c>
      <c r="R274" s="70" t="s">
        <v>213</v>
      </c>
      <c r="S274" s="70" t="s">
        <v>214</v>
      </c>
      <c r="T274" s="70" t="s">
        <v>215</v>
      </c>
      <c r="U274" s="70" t="s">
        <v>216</v>
      </c>
      <c r="V274" s="70" t="s">
        <v>217</v>
      </c>
      <c r="W274" s="70" t="s">
        <v>218</v>
      </c>
      <c r="X274" s="70" t="s">
        <v>219</v>
      </c>
      <c r="Y274" s="70" t="s">
        <v>220</v>
      </c>
      <c r="Z274" s="76" t="s">
        <v>225</v>
      </c>
      <c r="AA274" s="76" t="s">
        <v>226</v>
      </c>
      <c r="AB274" s="76" t="s">
        <v>227</v>
      </c>
      <c r="AC274" s="83" t="s">
        <v>230</v>
      </c>
    </row>
    <row r="275" spans="1:35" s="98" customFormat="1" x14ac:dyDescent="0.25">
      <c r="A275" s="92" t="s">
        <v>13</v>
      </c>
      <c r="B275" s="93">
        <v>5062140.67</v>
      </c>
      <c r="C275" s="93">
        <v>44579698.009999998</v>
      </c>
      <c r="D275" s="93">
        <v>23371124.670000002</v>
      </c>
      <c r="E275" s="93">
        <v>184636325.13</v>
      </c>
      <c r="F275" s="99">
        <v>230324679.44999999</v>
      </c>
      <c r="G275" s="100">
        <v>57448617.659999996</v>
      </c>
      <c r="H275" s="100">
        <v>53744338.530000001</v>
      </c>
      <c r="I275" s="100">
        <v>18315816.939999998</v>
      </c>
      <c r="J275" s="100">
        <v>2428573.9400000004</v>
      </c>
      <c r="K275" s="100">
        <v>55270555.590000004</v>
      </c>
      <c r="L275" s="100">
        <v>82756386.079999998</v>
      </c>
      <c r="M275" s="99">
        <f>AC275</f>
        <v>55743740.850000009</v>
      </c>
      <c r="N275" s="101"/>
      <c r="O275" s="109"/>
      <c r="P275" s="95"/>
      <c r="Q275" s="113">
        <v>15586973.73</v>
      </c>
      <c r="R275" s="93">
        <v>16200396.58</v>
      </c>
      <c r="S275" s="93">
        <v>297444.96000000002</v>
      </c>
      <c r="T275" s="93">
        <v>23552028.330000002</v>
      </c>
      <c r="U275" s="93">
        <v>106897.25</v>
      </c>
      <c r="V275" s="93"/>
      <c r="W275" s="93"/>
      <c r="X275" s="93"/>
      <c r="Y275" s="93"/>
      <c r="Z275" s="93"/>
      <c r="AA275" s="93"/>
      <c r="AB275" s="93"/>
      <c r="AC275" s="93">
        <f>SUM(Q275:AB275)</f>
        <v>55743740.850000009</v>
      </c>
      <c r="AD275" s="103"/>
      <c r="AE275" s="104"/>
      <c r="AF275" s="104"/>
      <c r="AG275" s="104"/>
      <c r="AH275" s="104"/>
      <c r="AI275" s="104"/>
    </row>
    <row r="293" spans="1:30" x14ac:dyDescent="0.25">
      <c r="A293" s="73"/>
      <c r="B293" s="70">
        <v>2013</v>
      </c>
      <c r="C293" s="70">
        <v>2014</v>
      </c>
      <c r="D293" s="70">
        <v>2015</v>
      </c>
      <c r="E293" s="70">
        <v>2016</v>
      </c>
      <c r="F293" s="72">
        <v>2017</v>
      </c>
      <c r="G293" s="80">
        <v>2018</v>
      </c>
      <c r="H293" s="80">
        <v>2019</v>
      </c>
      <c r="I293" s="80">
        <v>2020</v>
      </c>
      <c r="J293" s="80">
        <v>2021</v>
      </c>
      <c r="K293" s="80">
        <v>2022</v>
      </c>
      <c r="L293" s="80">
        <v>2023</v>
      </c>
      <c r="M293" s="72">
        <v>2024</v>
      </c>
      <c r="N293" s="87"/>
      <c r="O293" s="110"/>
      <c r="P293" s="90"/>
      <c r="Q293" s="81" t="s">
        <v>212</v>
      </c>
      <c r="R293" s="70" t="s">
        <v>213</v>
      </c>
      <c r="S293" s="70" t="s">
        <v>214</v>
      </c>
      <c r="T293" s="70" t="s">
        <v>215</v>
      </c>
      <c r="U293" s="70" t="s">
        <v>216</v>
      </c>
      <c r="V293" s="70" t="s">
        <v>217</v>
      </c>
      <c r="W293" s="70" t="s">
        <v>218</v>
      </c>
      <c r="X293" s="70" t="s">
        <v>219</v>
      </c>
      <c r="Y293" s="70" t="s">
        <v>220</v>
      </c>
      <c r="Z293" s="76" t="s">
        <v>225</v>
      </c>
      <c r="AA293" s="76" t="s">
        <v>226</v>
      </c>
      <c r="AB293" s="76" t="s">
        <v>227</v>
      </c>
      <c r="AC293" s="83" t="s">
        <v>230</v>
      </c>
    </row>
    <row r="294" spans="1:30" s="98" customFormat="1" x14ac:dyDescent="0.25">
      <c r="A294" s="92" t="s">
        <v>14</v>
      </c>
      <c r="B294" s="93">
        <v>33321686.82</v>
      </c>
      <c r="C294" s="93">
        <v>31807008.559999999</v>
      </c>
      <c r="D294" s="93">
        <v>18876550.5</v>
      </c>
      <c r="E294" s="93">
        <v>41815903.75</v>
      </c>
      <c r="F294" s="99">
        <v>25132947.600000001</v>
      </c>
      <c r="G294" s="100">
        <v>22619653.199999999</v>
      </c>
      <c r="H294" s="100">
        <v>14912499</v>
      </c>
      <c r="I294" s="100">
        <v>13232752</v>
      </c>
      <c r="J294" s="100">
        <v>0</v>
      </c>
      <c r="K294" s="100">
        <v>0</v>
      </c>
      <c r="L294" s="100">
        <v>0</v>
      </c>
      <c r="M294" s="99">
        <f>AC294</f>
        <v>0</v>
      </c>
      <c r="N294" s="101"/>
      <c r="O294" s="109"/>
      <c r="P294" s="95"/>
      <c r="Q294" s="96"/>
      <c r="R294" s="93"/>
      <c r="S294" s="93"/>
      <c r="T294" s="93"/>
      <c r="U294" s="93"/>
      <c r="V294" s="93"/>
      <c r="W294" s="93"/>
      <c r="X294" s="93"/>
      <c r="Y294" s="93"/>
      <c r="Z294" s="93"/>
      <c r="AA294" s="93"/>
      <c r="AB294" s="93"/>
      <c r="AC294" s="93">
        <f>SUM(Q294:AB294)</f>
        <v>0</v>
      </c>
      <c r="AD294" s="102"/>
    </row>
    <row r="316" spans="1:30" x14ac:dyDescent="0.25">
      <c r="A316" s="73"/>
      <c r="B316" s="70">
        <v>2013</v>
      </c>
      <c r="C316" s="70">
        <v>2014</v>
      </c>
      <c r="D316" s="70">
        <v>2015</v>
      </c>
      <c r="E316" s="70">
        <v>2016</v>
      </c>
      <c r="F316" s="72">
        <v>2017</v>
      </c>
      <c r="G316" s="80">
        <v>2018</v>
      </c>
      <c r="H316" s="80">
        <v>2019</v>
      </c>
      <c r="I316" s="80">
        <v>2020</v>
      </c>
      <c r="J316" s="80">
        <v>2021</v>
      </c>
      <c r="K316" s="80">
        <v>2022</v>
      </c>
      <c r="L316" s="80">
        <v>2023</v>
      </c>
      <c r="M316" s="72">
        <v>2024</v>
      </c>
      <c r="N316" s="87"/>
      <c r="O316" s="110"/>
      <c r="P316" s="90"/>
      <c r="Q316" s="81" t="s">
        <v>212</v>
      </c>
      <c r="R316" s="70" t="s">
        <v>213</v>
      </c>
      <c r="S316" s="70" t="s">
        <v>214</v>
      </c>
      <c r="T316" s="70" t="s">
        <v>215</v>
      </c>
      <c r="U316" s="70" t="s">
        <v>216</v>
      </c>
      <c r="V316" s="70" t="s">
        <v>217</v>
      </c>
      <c r="W316" s="70" t="s">
        <v>218</v>
      </c>
      <c r="X316" s="70" t="s">
        <v>219</v>
      </c>
      <c r="Y316" s="70" t="s">
        <v>220</v>
      </c>
      <c r="Z316" s="76" t="s">
        <v>225</v>
      </c>
      <c r="AA316" s="76" t="s">
        <v>226</v>
      </c>
      <c r="AB316" s="76" t="s">
        <v>227</v>
      </c>
      <c r="AC316" s="83" t="s">
        <v>230</v>
      </c>
    </row>
    <row r="317" spans="1:30" s="98" customFormat="1" x14ac:dyDescent="0.25">
      <c r="A317" s="92" t="s">
        <v>221</v>
      </c>
      <c r="B317" s="93"/>
      <c r="C317" s="93"/>
      <c r="D317" s="93"/>
      <c r="E317" s="93"/>
      <c r="F317" s="99"/>
      <c r="G317" s="100"/>
      <c r="H317" s="100"/>
      <c r="I317" s="100">
        <v>8866.51</v>
      </c>
      <c r="J317" s="100">
        <v>0</v>
      </c>
      <c r="K317" s="100">
        <v>0</v>
      </c>
      <c r="L317" s="100">
        <v>0</v>
      </c>
      <c r="M317" s="99">
        <f>AC317</f>
        <v>0</v>
      </c>
      <c r="N317" s="101"/>
      <c r="O317" s="109"/>
      <c r="P317" s="95"/>
      <c r="Q317" s="96"/>
      <c r="R317" s="93"/>
      <c r="S317" s="93"/>
      <c r="T317" s="93"/>
      <c r="U317" s="93"/>
      <c r="V317" s="93"/>
      <c r="W317" s="93"/>
      <c r="X317" s="93"/>
      <c r="Y317" s="93"/>
      <c r="Z317" s="93"/>
      <c r="AA317" s="93"/>
      <c r="AB317" s="93"/>
      <c r="AC317" s="93">
        <f>SUM(Q317:AB317)</f>
        <v>0</v>
      </c>
    </row>
    <row r="318" spans="1:30" s="66" customFormat="1" x14ac:dyDescent="0.25">
      <c r="B318" s="65"/>
      <c r="C318" s="65"/>
      <c r="D318" s="65"/>
      <c r="E318" s="65"/>
      <c r="F318" s="78"/>
      <c r="G318" s="78"/>
      <c r="H318" s="78"/>
      <c r="I318" s="78"/>
      <c r="J318" s="78"/>
      <c r="K318" s="85"/>
      <c r="L318" s="78"/>
      <c r="M318" s="78"/>
      <c r="N318" s="78"/>
      <c r="O318" s="109"/>
      <c r="P318" s="84"/>
      <c r="Q318" s="67"/>
      <c r="R318" s="65"/>
      <c r="S318" s="65"/>
      <c r="T318" s="65"/>
      <c r="U318" s="65"/>
      <c r="V318" s="65"/>
      <c r="W318" s="65"/>
      <c r="X318" s="65"/>
      <c r="Y318" s="65"/>
      <c r="Z318" s="65"/>
      <c r="AA318" s="65"/>
      <c r="AB318" s="65"/>
      <c r="AC318" s="79"/>
      <c r="AD318"/>
    </row>
    <row r="319" spans="1:30" x14ac:dyDescent="0.25">
      <c r="B319" s="84"/>
      <c r="C319" s="84"/>
      <c r="D319" s="84"/>
      <c r="E319" s="84"/>
      <c r="F319" s="85"/>
      <c r="G319" s="85"/>
      <c r="H319" s="85"/>
      <c r="I319" s="85"/>
      <c r="J319" s="85"/>
      <c r="K319" s="85"/>
      <c r="L319" s="85"/>
      <c r="M319" s="85"/>
      <c r="N319" s="85"/>
      <c r="O319" s="109"/>
      <c r="P319" s="84"/>
      <c r="Q319" s="84"/>
      <c r="R319" s="84"/>
      <c r="S319" s="84"/>
      <c r="T319" s="84"/>
      <c r="U319" s="84"/>
      <c r="V319" s="84"/>
      <c r="W319" s="84"/>
      <c r="X319" s="84"/>
      <c r="Y319" s="84"/>
      <c r="Z319" s="84"/>
      <c r="AA319" s="84"/>
      <c r="AB319" s="84"/>
      <c r="AC319" s="82"/>
    </row>
    <row r="320" spans="1:30" x14ac:dyDescent="0.25">
      <c r="B320" s="84"/>
      <c r="C320" s="84"/>
      <c r="D320" s="84"/>
      <c r="E320" s="84"/>
      <c r="F320" s="85"/>
      <c r="G320" s="85"/>
      <c r="H320" s="85"/>
      <c r="I320" s="85"/>
      <c r="J320" s="85"/>
      <c r="K320" s="85"/>
      <c r="L320" s="85"/>
      <c r="M320" s="85"/>
      <c r="N320" s="85"/>
      <c r="O320" s="109"/>
      <c r="P320" s="84"/>
      <c r="Q320" s="84"/>
      <c r="R320" s="84"/>
      <c r="S320" s="84"/>
      <c r="T320" s="84"/>
      <c r="U320" s="84"/>
      <c r="V320" s="84"/>
      <c r="W320" s="84"/>
      <c r="X320" s="84"/>
      <c r="Y320" s="84"/>
      <c r="Z320" s="84"/>
      <c r="AA320" s="84"/>
      <c r="AB320" s="84"/>
      <c r="AC320" s="82"/>
    </row>
    <row r="333" spans="1:34" x14ac:dyDescent="0.25">
      <c r="A333" s="73"/>
      <c r="B333" s="70">
        <v>2013</v>
      </c>
      <c r="C333" s="70">
        <v>2014</v>
      </c>
      <c r="D333" s="70">
        <v>2015</v>
      </c>
      <c r="E333" s="70">
        <v>2016</v>
      </c>
      <c r="F333" s="72">
        <v>2017</v>
      </c>
      <c r="G333" s="80">
        <v>2018</v>
      </c>
      <c r="H333" s="80">
        <v>2019</v>
      </c>
      <c r="I333" s="80">
        <v>2020</v>
      </c>
      <c r="J333" s="80">
        <v>2021</v>
      </c>
      <c r="K333" s="80">
        <v>2022</v>
      </c>
      <c r="L333" s="80">
        <v>2023</v>
      </c>
      <c r="M333" s="72">
        <v>2024</v>
      </c>
      <c r="N333" s="87"/>
      <c r="O333" s="110"/>
      <c r="P333" s="90"/>
      <c r="Q333" s="81" t="s">
        <v>212</v>
      </c>
      <c r="R333" s="70" t="s">
        <v>213</v>
      </c>
      <c r="S333" s="70" t="s">
        <v>214</v>
      </c>
      <c r="T333" s="70" t="s">
        <v>215</v>
      </c>
      <c r="U333" s="70" t="s">
        <v>216</v>
      </c>
      <c r="V333" s="70" t="s">
        <v>217</v>
      </c>
      <c r="W333" s="70" t="s">
        <v>218</v>
      </c>
      <c r="X333" s="70" t="s">
        <v>219</v>
      </c>
      <c r="Y333" s="70" t="s">
        <v>220</v>
      </c>
      <c r="Z333" s="76" t="s">
        <v>225</v>
      </c>
      <c r="AA333" s="76" t="s">
        <v>226</v>
      </c>
      <c r="AB333" s="76" t="s">
        <v>227</v>
      </c>
      <c r="AC333" s="83" t="s">
        <v>230</v>
      </c>
      <c r="AE333" s="77"/>
    </row>
    <row r="334" spans="1:34" s="98" customFormat="1" x14ac:dyDescent="0.25">
      <c r="A334" s="92" t="s">
        <v>15</v>
      </c>
      <c r="B334" s="93">
        <v>1225067133.8999999</v>
      </c>
      <c r="C334" s="93">
        <v>1182785292.98</v>
      </c>
      <c r="D334" s="93">
        <v>1225431510.3999999</v>
      </c>
      <c r="E334" s="93">
        <v>1533586889.3800001</v>
      </c>
      <c r="F334" s="93">
        <v>1621951095.8600001</v>
      </c>
      <c r="G334" s="91">
        <v>1540472285.0499997</v>
      </c>
      <c r="H334" s="91">
        <v>1624699073.2699997</v>
      </c>
      <c r="I334" s="91">
        <v>1602074518.4899998</v>
      </c>
      <c r="J334" s="91">
        <v>1741981376.4200003</v>
      </c>
      <c r="K334" s="91">
        <v>1949686933.5599999</v>
      </c>
      <c r="L334" s="91">
        <v>2199872603.3000002</v>
      </c>
      <c r="M334" s="93">
        <f>AC334</f>
        <v>1008237327.5400001</v>
      </c>
      <c r="N334" s="94"/>
      <c r="O334" s="109"/>
      <c r="P334" s="95"/>
      <c r="Q334" s="113">
        <f>Q6+Q25+Q44+Q63+Q82+Q101+Q120+Q139+Q158+Q177+Q196+Q215+Q234+Q256+Q275+Q294+Q317</f>
        <v>286581268.94000006</v>
      </c>
      <c r="R334" s="113">
        <f>R6+R25+R44+R63+R82+R101+R120+R139+R158+R177+R196+R215+R234+R256+R275+R294+R317</f>
        <v>267803793.53</v>
      </c>
      <c r="S334" s="113">
        <f>S6+S25+S44+S63+S82+S101+S120+S139+S158+S177+S196+S215+S234+S256+S275+S294+S317</f>
        <v>150849882.97</v>
      </c>
      <c r="T334" s="113">
        <f>T6+T25+T44+T63+T82+T101+T120+T139+T158+T177+T196+T215+T234+T256+T275+T294+T317</f>
        <v>196093814.89000002</v>
      </c>
      <c r="U334" s="113">
        <f>U6+U25+U44+U63+U82+U101+U120+U139+U158+U177+U196+U215+U234+U256+U275+U294+U317</f>
        <v>106908567.21000001</v>
      </c>
      <c r="V334" s="96"/>
      <c r="W334" s="96"/>
      <c r="X334" s="96"/>
      <c r="Y334" s="96"/>
      <c r="Z334" s="96"/>
      <c r="AA334" s="96"/>
      <c r="AB334" s="96"/>
      <c r="AC334" s="93">
        <f>SUM(Q334:AB334)</f>
        <v>1008237327.5400001</v>
      </c>
      <c r="AD334" s="97"/>
    </row>
    <row r="335" spans="1:34" x14ac:dyDescent="0.25">
      <c r="AE335" s="77"/>
    </row>
    <row r="336" spans="1:34" x14ac:dyDescent="0.25">
      <c r="AD336" s="111"/>
      <c r="AE336" s="111"/>
      <c r="AF336" s="112"/>
      <c r="AG336" s="112"/>
      <c r="AH336" s="112"/>
    </row>
    <row r="337" spans="29:30" x14ac:dyDescent="0.25">
      <c r="AD337" s="77"/>
    </row>
    <row r="338" spans="29:30" x14ac:dyDescent="0.25">
      <c r="AD338" s="77"/>
    </row>
    <row r="340" spans="29:30" x14ac:dyDescent="0.25">
      <c r="AC340" s="64">
        <f>AC339/9</f>
        <v>0</v>
      </c>
    </row>
    <row r="341" spans="29:30" x14ac:dyDescent="0.25">
      <c r="AD341" s="77"/>
    </row>
  </sheetData>
  <mergeCells count="1">
    <mergeCell ref="Q3:S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Balanzas a Diciembre 2015</vt:lpstr>
      <vt:lpstr>GRÁFICAS INGRESOS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GRACIELA</dc:creator>
  <cp:lastModifiedBy>IAP</cp:lastModifiedBy>
  <dcterms:created xsi:type="dcterms:W3CDTF">2015-08-15T18:36:11Z</dcterms:created>
  <dcterms:modified xsi:type="dcterms:W3CDTF">2024-07-04T19:27:34Z</dcterms:modified>
</cp:coreProperties>
</file>