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REUNIÓN SEMANAL\2024\13 de agosto\"/>
    </mc:Choice>
  </mc:AlternateContent>
  <xr:revisionPtr revIDLastSave="0" documentId="8_{E21E689B-C95C-4D4D-87D5-607930AD867B}" xr6:coauthVersionLast="47" xr6:coauthVersionMax="47" xr10:uidLastSave="{00000000-0000-0000-0000-000000000000}"/>
  <bookViews>
    <workbookView xWindow="-120" yWindow="-120" windowWidth="20730" windowHeight="11160" activeTab="1" xr2:uid="{4F3FD038-0753-4BD5-B26E-3F8EA729D8EF}"/>
  </bookViews>
  <sheets>
    <sheet name="1er. Trim" sheetId="1" r:id="rId1"/>
    <sheet name="2do Trim" sheetId="4" r:id="rId2"/>
    <sheet name="Notas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4" l="1"/>
  <c r="F6" i="4"/>
  <c r="J6" i="4" s="1"/>
  <c r="F7" i="4"/>
  <c r="J7" i="4" s="1"/>
  <c r="F8" i="4"/>
  <c r="I8" i="4" s="1"/>
  <c r="F9" i="4"/>
  <c r="F10" i="4"/>
  <c r="F11" i="4"/>
  <c r="J11" i="4" s="1"/>
  <c r="F12" i="4"/>
  <c r="I12" i="4" s="1"/>
  <c r="F13" i="4"/>
  <c r="F14" i="4"/>
  <c r="I14" i="4" s="1"/>
  <c r="F15" i="4"/>
  <c r="J15" i="4" s="1"/>
  <c r="F16" i="4"/>
  <c r="I16" i="4" s="1"/>
  <c r="F17" i="4"/>
  <c r="F18" i="4"/>
  <c r="F19" i="4"/>
  <c r="J19" i="4" s="1"/>
  <c r="F20" i="4"/>
  <c r="J20" i="4" s="1"/>
  <c r="F21" i="4"/>
  <c r="F22" i="4"/>
  <c r="F23" i="4"/>
  <c r="I23" i="4" s="1"/>
  <c r="F24" i="4"/>
  <c r="I24" i="4" s="1"/>
  <c r="F25" i="4"/>
  <c r="F26" i="4"/>
  <c r="J26" i="4" s="1"/>
  <c r="F27" i="4"/>
  <c r="J27" i="4" s="1"/>
  <c r="F28" i="4"/>
  <c r="J28" i="4" s="1"/>
  <c r="F29" i="4"/>
  <c r="J29" i="4" s="1"/>
  <c r="F30" i="4"/>
  <c r="F31" i="4"/>
  <c r="J31" i="4" s="1"/>
  <c r="F32" i="4"/>
  <c r="J32" i="4" s="1"/>
  <c r="F4" i="4"/>
  <c r="J4" i="4" s="1"/>
  <c r="F3" i="4"/>
  <c r="C71" i="4"/>
  <c r="C43" i="4"/>
  <c r="D32" i="4"/>
  <c r="D31" i="4"/>
  <c r="J30" i="4"/>
  <c r="I30" i="4"/>
  <c r="D30" i="4"/>
  <c r="D29" i="4"/>
  <c r="D28" i="4"/>
  <c r="D27" i="4"/>
  <c r="D26" i="4"/>
  <c r="J25" i="4"/>
  <c r="I25" i="4"/>
  <c r="D25" i="4"/>
  <c r="D24" i="4"/>
  <c r="D23" i="4"/>
  <c r="J22" i="4"/>
  <c r="I22" i="4"/>
  <c r="D22" i="4"/>
  <c r="J21" i="4"/>
  <c r="I21" i="4"/>
  <c r="D21" i="4"/>
  <c r="D20" i="4"/>
  <c r="I19" i="4"/>
  <c r="D19" i="4"/>
  <c r="J18" i="4"/>
  <c r="I18" i="4"/>
  <c r="D18" i="4"/>
  <c r="J17" i="4"/>
  <c r="I17" i="4"/>
  <c r="D17" i="4"/>
  <c r="D16" i="4"/>
  <c r="D15" i="4"/>
  <c r="D14" i="4"/>
  <c r="J13" i="4"/>
  <c r="I13" i="4"/>
  <c r="D13" i="4"/>
  <c r="D12" i="4"/>
  <c r="I11" i="4"/>
  <c r="D11" i="4"/>
  <c r="J10" i="4"/>
  <c r="I10" i="4"/>
  <c r="D10" i="4"/>
  <c r="J9" i="4"/>
  <c r="I9" i="4"/>
  <c r="D9" i="4"/>
  <c r="D8" i="4"/>
  <c r="I7" i="4"/>
  <c r="D7" i="4"/>
  <c r="I6" i="4"/>
  <c r="D6" i="4"/>
  <c r="J5" i="4"/>
  <c r="I5" i="4"/>
  <c r="D5" i="4"/>
  <c r="I4" i="4"/>
  <c r="D4" i="4"/>
  <c r="I3" i="4"/>
  <c r="D3" i="4"/>
  <c r="C71" i="1"/>
  <c r="G7" i="4" l="1"/>
  <c r="G13" i="4"/>
  <c r="G9" i="4"/>
  <c r="G10" i="4"/>
  <c r="G11" i="4"/>
  <c r="G5" i="4"/>
  <c r="G14" i="4"/>
  <c r="G17" i="4"/>
  <c r="G18" i="4"/>
  <c r="G6" i="4"/>
  <c r="I29" i="4"/>
  <c r="J24" i="4"/>
  <c r="J23" i="4"/>
  <c r="G19" i="4"/>
  <c r="G16" i="4"/>
  <c r="G15" i="4"/>
  <c r="I15" i="4"/>
  <c r="J14" i="4"/>
  <c r="G12" i="4"/>
  <c r="G8" i="4"/>
  <c r="G4" i="4"/>
  <c r="G27" i="4"/>
  <c r="G29" i="4"/>
  <c r="G31" i="4"/>
  <c r="J8" i="4"/>
  <c r="J12" i="4"/>
  <c r="J16" i="4"/>
  <c r="G21" i="4"/>
  <c r="G22" i="4"/>
  <c r="G23" i="4"/>
  <c r="G24" i="4"/>
  <c r="G25" i="4"/>
  <c r="G26" i="4"/>
  <c r="I27" i="4"/>
  <c r="I28" i="4"/>
  <c r="I31" i="4"/>
  <c r="I32" i="4"/>
  <c r="G3" i="4"/>
  <c r="G28" i="4"/>
  <c r="G30" i="4"/>
  <c r="G32" i="4"/>
  <c r="J3" i="4"/>
  <c r="C43" i="1"/>
  <c r="I27" i="1"/>
  <c r="J27" i="1"/>
  <c r="G27" i="1"/>
  <c r="D27" i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1" i="1"/>
  <c r="I22" i="1"/>
  <c r="I23" i="1"/>
  <c r="I24" i="1"/>
  <c r="I25" i="1"/>
  <c r="I28" i="1"/>
  <c r="I29" i="1"/>
  <c r="I30" i="1"/>
  <c r="I31" i="1"/>
  <c r="I32" i="1"/>
  <c r="I3" i="1"/>
  <c r="J18" i="1"/>
  <c r="J19" i="1"/>
  <c r="J20" i="1"/>
  <c r="J21" i="1"/>
  <c r="J22" i="1"/>
  <c r="J15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1" i="1"/>
  <c r="G22" i="1"/>
  <c r="G23" i="1"/>
  <c r="G24" i="1"/>
  <c r="G25" i="1"/>
  <c r="G26" i="1"/>
  <c r="G28" i="1"/>
  <c r="G29" i="1"/>
  <c r="G30" i="1"/>
  <c r="G31" i="1"/>
  <c r="G32" i="1"/>
  <c r="G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8" i="1"/>
  <c r="D29" i="1"/>
  <c r="D30" i="1"/>
  <c r="D31" i="1"/>
  <c r="D32" i="1"/>
  <c r="D3" i="1"/>
  <c r="J32" i="1" l="1"/>
  <c r="J23" i="1" l="1"/>
  <c r="J24" i="1"/>
  <c r="J25" i="1"/>
  <c r="J26" i="1"/>
  <c r="J28" i="1"/>
  <c r="J29" i="1"/>
  <c r="J30" i="1"/>
  <c r="J31" i="1"/>
  <c r="J17" i="1"/>
  <c r="J16" i="1"/>
  <c r="J14" i="1"/>
  <c r="J13" i="1"/>
  <c r="J12" i="1"/>
  <c r="J11" i="1"/>
  <c r="J10" i="1"/>
  <c r="J9" i="1"/>
  <c r="J8" i="1"/>
  <c r="J5" i="1"/>
  <c r="J6" i="1"/>
  <c r="J7" i="1"/>
  <c r="J4" i="1"/>
  <c r="J3" i="1"/>
</calcChain>
</file>

<file path=xl/sharedStrings.xml><?xml version="1.0" encoding="utf-8"?>
<sst xmlns="http://schemas.openxmlformats.org/spreadsheetml/2006/main" count="113" uniqueCount="49">
  <si>
    <t xml:space="preserve">Concepto </t>
  </si>
  <si>
    <t xml:space="preserve">Devengado </t>
  </si>
  <si>
    <t>Subejercicio</t>
  </si>
  <si>
    <t>Servicios Generales</t>
  </si>
  <si>
    <t xml:space="preserve">Remuneraciones al personal de carácter permanente </t>
  </si>
  <si>
    <t xml:space="preserve">No hay presupuesto para personal transitorio </t>
  </si>
  <si>
    <t xml:space="preserve">Remuneraciones adicionales y especiales </t>
  </si>
  <si>
    <t>Seguridad social</t>
  </si>
  <si>
    <t xml:space="preserve">Otras prestaciones sociales y económicas </t>
  </si>
  <si>
    <t xml:space="preserve">Materiales y suministros </t>
  </si>
  <si>
    <t xml:space="preserve">Materiales y artículos de construcción y de resparación </t>
  </si>
  <si>
    <t>Productos quimicos, farmacéuticos y de laboratorio</t>
  </si>
  <si>
    <t xml:space="preserve">Combustibles, lubricantes y aditivos </t>
  </si>
  <si>
    <t>Servicios personales</t>
  </si>
  <si>
    <t xml:space="preserve">Servicios básicos </t>
  </si>
  <si>
    <t xml:space="preserve">Servicios de instalación, reparación, mantenimiento y conservación </t>
  </si>
  <si>
    <t xml:space="preserve">Servicios de comunicación social y publicidad </t>
  </si>
  <si>
    <t>El presupuesto en difusión se aumento con 293,500.00, paso de 398,940.00 a 692,440.00  de los cuales ya se tiene comprometido 392,269.00</t>
  </si>
  <si>
    <t>Bienes Muebles, Inmuebles e Intangibles</t>
  </si>
  <si>
    <t xml:space="preserve">Mobiliario y equipo de administración </t>
  </si>
  <si>
    <t xml:space="preserve">Vehículos y equipo de transporte </t>
  </si>
  <si>
    <t xml:space="preserve">Maquinaria, otros equipos y herramientas </t>
  </si>
  <si>
    <t>Inversión Pública</t>
  </si>
  <si>
    <t>Obra Pública en bienes de dominio público</t>
  </si>
  <si>
    <t>Deuda Pública</t>
  </si>
  <si>
    <t xml:space="preserve">Intereses de la deuda pública </t>
  </si>
  <si>
    <t>Total del Gasto</t>
  </si>
  <si>
    <t xml:space="preserve">No habia presupuesto al inicio del año para la obra </t>
  </si>
  <si>
    <t>Transferencias, asignaciones, subsidios y otras ayudas no tiene presupuesto</t>
  </si>
  <si>
    <t>Bienes muebles, inmuebles e intangibles se le asigno presupuesto en el año</t>
  </si>
  <si>
    <t>%</t>
  </si>
  <si>
    <t>Servicios de arrendamientos</t>
  </si>
  <si>
    <t>Presupuesto aprobado</t>
  </si>
  <si>
    <t>Presupuesto modificado</t>
  </si>
  <si>
    <t>Porcentaje</t>
  </si>
  <si>
    <t xml:space="preserve">Servicios Profesionales, cientificos, Técnicos y Otros Servicios </t>
  </si>
  <si>
    <t>Otros servicios generales</t>
  </si>
  <si>
    <t>Transferencias, asignaciones, subsidios y otras ayudas</t>
  </si>
  <si>
    <t>Transferencias al resto del sector público</t>
  </si>
  <si>
    <t>Ayudas sociales</t>
  </si>
  <si>
    <t>Pensiones y jubilaciones</t>
  </si>
  <si>
    <t>Cuenta</t>
  </si>
  <si>
    <t>Monto</t>
  </si>
  <si>
    <t xml:space="preserve">Aumentos / Disminución </t>
  </si>
  <si>
    <t>Activos intangibles</t>
  </si>
  <si>
    <t>Presupuesto</t>
  </si>
  <si>
    <t xml:space="preserve">Monto </t>
  </si>
  <si>
    <t xml:space="preserve">Presupuesto Devengado </t>
  </si>
  <si>
    <t xml:space="preserve">Presupuesto Por Ejercer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</si>
</sst>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2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9" fontId="1" fillId="0" borderId="1" xfId="1" applyFont="1" applyBorder="1"/>
    <xf numFmtId="9" fontId="0" fillId="0" borderId="0" xfId="1" applyFont="1" applyBorder="1"/>
    <xf numFmtId="9" fontId="1" fillId="0" borderId="0" xfId="1" applyFont="1" applyBorder="1"/>
    <xf numFmtId="0" fontId="1" fillId="2" borderId="0" xfId="0" applyFont="1" applyFill="1"/>
    <xf numFmtId="4" fontId="1" fillId="2" borderId="0" xfId="0" applyNumberFormat="1" applyFont="1" applyFill="1"/>
    <xf numFmtId="2" fontId="1" fillId="2" borderId="0" xfId="0" applyNumberFormat="1" applyFont="1" applyFill="1"/>
    <xf numFmtId="0" fontId="1" fillId="2" borderId="0" xfId="0" applyFont="1" applyFill="1" applyAlignment="1">
      <alignment vertical="center"/>
    </xf>
    <xf numFmtId="0" fontId="0" fillId="0" borderId="1" xfId="0" applyBorder="1" applyAlignment="1">
      <alignment vertical="center"/>
    </xf>
    <xf numFmtId="4" fontId="1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1" fillId="0" borderId="0" xfId="0" applyFont="1" applyAlignment="1">
      <alignment horizontal="center" wrapText="1"/>
    </xf>
    <xf numFmtId="4" fontId="4" fillId="0" borderId="0" xfId="0" applyNumberFormat="1" applyFont="1"/>
    <xf numFmtId="4" fontId="5" fillId="2" borderId="0" xfId="0" applyNumberFormat="1" applyFont="1" applyFill="1"/>
    <xf numFmtId="4" fontId="0" fillId="0" borderId="1" xfId="0" applyNumberFormat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Presupuesto JAPAMA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'1er. Trim'!$C$35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EC5F-4C41-9880-EFF70D4282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C5F-4C41-9880-EFF70D4282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EC5F-4C41-9880-EFF70D42821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C5F-4C41-9880-EFF70D42821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965-42C3-A0FF-2D3DB5A659F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B965-42C3-A0FF-2D3DB5A659F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B965-42C3-A0FF-2D3DB5A659FF}"/>
              </c:ext>
            </c:extLst>
          </c:dPt>
          <c:dLbls>
            <c:dLbl>
              <c:idx val="2"/>
              <c:layout>
                <c:manualLayout>
                  <c:x val="-2.2051905083860204E-2"/>
                  <c:y val="0.1114183560244465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5F-4C41-9880-EFF70D42821A}"/>
                </c:ext>
              </c:extLst>
            </c:dLbl>
            <c:dLbl>
              <c:idx val="4"/>
              <c:layout>
                <c:manualLayout>
                  <c:x val="-6.7871882655829866E-3"/>
                  <c:y val="0.1514345597689205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65-42C3-A0FF-2D3DB5A659FF}"/>
                </c:ext>
              </c:extLst>
            </c:dLbl>
            <c:dLbl>
              <c:idx val="5"/>
              <c:layout>
                <c:manualLayout>
                  <c:x val="-3.5576111697828666E-3"/>
                  <c:y val="0.2124387756245727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65-42C3-A0FF-2D3DB5A659FF}"/>
                </c:ext>
              </c:extLst>
            </c:dLbl>
            <c:dLbl>
              <c:idx val="6"/>
              <c:layout>
                <c:manualLayout>
                  <c:x val="-1.1311535147515176E-2"/>
                  <c:y val="7.416255301842772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65-42C3-A0FF-2D3DB5A659FF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'1er. Trim'!$B$36:$B$42</c:f>
              <c:strCache>
                <c:ptCount val="7"/>
                <c:pt idx="0">
                  <c:v>Deuda Pública</c:v>
                </c:pt>
                <c:pt idx="1">
                  <c:v>Bienes Muebles, Inmuebles e Intangibles</c:v>
                </c:pt>
                <c:pt idx="2">
                  <c:v>Transferencias, asignaciones, subsidios y otras ayudas</c:v>
                </c:pt>
                <c:pt idx="3">
                  <c:v>Inversión Pública</c:v>
                </c:pt>
                <c:pt idx="4">
                  <c:v>Materiales y suministros </c:v>
                </c:pt>
                <c:pt idx="5">
                  <c:v>Servicios Generales</c:v>
                </c:pt>
                <c:pt idx="6">
                  <c:v>Servicios personales</c:v>
                </c:pt>
              </c:strCache>
            </c:strRef>
          </c:cat>
          <c:val>
            <c:numRef>
              <c:f>'1er. Trim'!$C$36:$C$42</c:f>
              <c:numCache>
                <c:formatCode>#,##0.00</c:formatCode>
                <c:ptCount val="7"/>
                <c:pt idx="0">
                  <c:v>3058000</c:v>
                </c:pt>
                <c:pt idx="1">
                  <c:v>5111405</c:v>
                </c:pt>
                <c:pt idx="2">
                  <c:v>10200000</c:v>
                </c:pt>
                <c:pt idx="3">
                  <c:v>30363054.969999999</c:v>
                </c:pt>
                <c:pt idx="4">
                  <c:v>146472571.11000001</c:v>
                </c:pt>
                <c:pt idx="5">
                  <c:v>153014069.40000001</c:v>
                </c:pt>
                <c:pt idx="6">
                  <c:v>351320000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5F-4C41-9880-EFF70D42821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JAPAMA 2024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'1er. Trim'!$C$68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258-4C8A-99A9-1103FD7EAE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258-4C8A-99A9-1103FD7EAED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'1er. Trim'!$B$69:$B$70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'1er. Trim'!$C$69:$C$70</c:f>
              <c:numCache>
                <c:formatCode>#,##0.00</c:formatCode>
                <c:ptCount val="2"/>
                <c:pt idx="0">
                  <c:v>142560750.08000001</c:v>
                </c:pt>
                <c:pt idx="1">
                  <c:v>556978350.39999998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1-4EAB-83D6-B932142D0A5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Presupuesto JAPAMA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Trim'!$C$35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FB8-4F26-8E04-2E57F5149C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FB8-4F26-8E04-2E57F5149C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4FB8-4F26-8E04-2E57F5149C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4FB8-4F26-8E04-2E57F5149C9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4FB8-4F26-8E04-2E57F5149C9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4FB8-4F26-8E04-2E57F5149C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4FB8-4F26-8E04-2E57F5149C94}"/>
              </c:ext>
            </c:extLst>
          </c:dPt>
          <c:dLbls>
            <c:dLbl>
              <c:idx val="0"/>
              <c:layout>
                <c:manualLayout>
                  <c:x val="-1.0018933406910391E-2"/>
                  <c:y val="0.2083718279008625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B8-4F26-8E04-2E57F5149C94}"/>
                </c:ext>
              </c:extLst>
            </c:dLbl>
            <c:dLbl>
              <c:idx val="1"/>
              <c:layout>
                <c:manualLayout>
                  <c:x val="6.7993564062091493E-4"/>
                  <c:y val="0.135166768874079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B8-4F26-8E04-2E57F5149C94}"/>
                </c:ext>
              </c:extLst>
            </c:dLbl>
            <c:dLbl>
              <c:idx val="2"/>
              <c:layout>
                <c:manualLayout>
                  <c:x val="-3.3316042367199819E-3"/>
                  <c:y val="6.66819310636349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B8-4F26-8E04-2E57F5149C94}"/>
                </c:ext>
              </c:extLst>
            </c:dLbl>
            <c:dLbl>
              <c:idx val="3"/>
              <c:layout>
                <c:manualLayout>
                  <c:x val="-2.5115809495273141E-2"/>
                  <c:y val="0.1048372660504333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B8-4F26-8E04-2E57F5149C94}"/>
                </c:ext>
              </c:extLst>
            </c:dLbl>
            <c:dLbl>
              <c:idx val="4"/>
              <c:layout>
                <c:manualLayout>
                  <c:x val="-9.1879620034704318E-2"/>
                  <c:y val="7.822950074213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B8-4F26-8E04-2E57F5149C94}"/>
                </c:ext>
              </c:extLst>
            </c:dLbl>
            <c:dLbl>
              <c:idx val="5"/>
              <c:layout>
                <c:manualLayout>
                  <c:x val="-6.9929785991798166E-2"/>
                  <c:y val="-0.186602129223260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B8-4F26-8E04-2E57F5149C94}"/>
                </c:ext>
              </c:extLst>
            </c:dLbl>
            <c:dLbl>
              <c:idx val="6"/>
              <c:layout>
                <c:manualLayout>
                  <c:x val="7.8886470714593065E-2"/>
                  <c:y val="7.41625530184276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B8-4F26-8E04-2E57F5149C9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Trim'!$B$36:$B$42</c:f>
              <c:strCache>
                <c:ptCount val="7"/>
                <c:pt idx="0">
                  <c:v>Deuda Pública</c:v>
                </c:pt>
                <c:pt idx="1">
                  <c:v>Bienes Muebles, Inmuebles e Intangibles</c:v>
                </c:pt>
                <c:pt idx="2">
                  <c:v>Transferencias, asignaciones, subsidios y otras ayudas</c:v>
                </c:pt>
                <c:pt idx="3">
                  <c:v>Inversión Pública</c:v>
                </c:pt>
                <c:pt idx="4">
                  <c:v>Materiales y suministros </c:v>
                </c:pt>
                <c:pt idx="5">
                  <c:v>Servicios Generales</c:v>
                </c:pt>
                <c:pt idx="6">
                  <c:v>Servicios personales</c:v>
                </c:pt>
              </c:strCache>
            </c:strRef>
          </c:cat>
          <c:val>
            <c:numRef>
              <c:f>'2do Trim'!$C$36:$C$42</c:f>
              <c:numCache>
                <c:formatCode>#,##0.00</c:formatCode>
                <c:ptCount val="7"/>
                <c:pt idx="0">
                  <c:v>3058000</c:v>
                </c:pt>
                <c:pt idx="1">
                  <c:v>5299305</c:v>
                </c:pt>
                <c:pt idx="2">
                  <c:v>10300000</c:v>
                </c:pt>
                <c:pt idx="3">
                  <c:v>63584897.539999999</c:v>
                </c:pt>
                <c:pt idx="4">
                  <c:v>126081871.10999998</c:v>
                </c:pt>
                <c:pt idx="5">
                  <c:v>173075869.40000001</c:v>
                </c:pt>
                <c:pt idx="6">
                  <c:v>351361000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FB8-4F26-8E04-2E57F5149C9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JAPAMA 2024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Trim'!$C$68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BE3-48F8-A4A4-F9E595C2AC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BE3-48F8-A4A4-F9E595C2AC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Trim'!$B$69:$B$70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'2do Trim'!$C$69:$C$70</c:f>
              <c:numCache>
                <c:formatCode>#,##0.00</c:formatCode>
                <c:ptCount val="2"/>
                <c:pt idx="0">
                  <c:v>348522345.60000002</c:v>
                </c:pt>
                <c:pt idx="1">
                  <c:v>384238597.44999993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E3-48F8-A4A4-F9E595C2AC9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201490</xdr:colOff>
      <xdr:row>44</xdr:row>
      <xdr:rowOff>79129</xdr:rowOff>
    </xdr:from>
    <xdr:to>
      <xdr:col>5</xdr:col>
      <xdr:colOff>1150326</xdr:colOff>
      <xdr:row>60</xdr:row>
      <xdr:rowOff>153864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B21138-FAEA-6A69-1371-E18D70D33A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10990</xdr:colOff>
      <xdr:row>72</xdr:row>
      <xdr:rowOff>134080</xdr:rowOff>
    </xdr:from>
    <xdr:to>
      <xdr:col>5</xdr:col>
      <xdr:colOff>1172307</xdr:colOff>
      <xdr:row>92</xdr:row>
      <xdr:rowOff>80595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15AEAC7-C5EA-EEC5-1CC1-2C5EB2F05D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201490</xdr:colOff>
      <xdr:row>44</xdr:row>
      <xdr:rowOff>79129</xdr:rowOff>
    </xdr:from>
    <xdr:to>
      <xdr:col>5</xdr:col>
      <xdr:colOff>1150326</xdr:colOff>
      <xdr:row>60</xdr:row>
      <xdr:rowOff>153864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4A2221E-857D-4019-94F7-6CEEEB185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10990</xdr:colOff>
      <xdr:row>72</xdr:row>
      <xdr:rowOff>134080</xdr:rowOff>
    </xdr:from>
    <xdr:to>
      <xdr:col>5</xdr:col>
      <xdr:colOff>1172307</xdr:colOff>
      <xdr:row>92</xdr:row>
      <xdr:rowOff>80595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95B53E4-D254-4230-B47D-568D041503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2:J72"/>
  <sheetViews>
    <sheetView topLeftCell="B1" zoomScale="130" zoomScaleNormal="130" workbookViewId="0">
      <selection activeCell="B14" sqref="B14"/>
    </sheetView>
  </sheetViews>
  <sheetFormatPr baseColWidth="10" defaultRowHeight="15" x14ac:dyDescent="0.25"/>
  <cols>
    <col min="1" max="1" width="3.28515625" customWidth="1"/>
    <col min="2" max="2" width="48.42578125" customWidth="1"/>
    <col min="3" max="3" width="17.85546875" customWidth="1"/>
    <col min="4" max="4" width="10.140625" customWidth="1"/>
    <col min="5" max="5" width="17.85546875" customWidth="1"/>
    <col min="6" max="6" width="17.85546875" style="2" customWidth="1"/>
    <col min="7" max="7" width="8.5703125" style="2" customWidth="1"/>
    <col min="8" max="8" width="18" style="2" customWidth="1"/>
    <col min="9" max="9" width="8.42578125" style="2" customWidth="1"/>
    <col min="10" max="10" width="17.85546875" style="2" customWidth="1"/>
  </cols>
  <sheetData>
    <row r="2" spans="1:10" ht="30" x14ac:dyDescent="0.25">
      <c r="A2" s="25" t="s">
        <v>0</v>
      </c>
      <c r="B2" s="25"/>
      <c r="C2" s="7" t="s">
        <v>32</v>
      </c>
      <c r="D2" s="7" t="s">
        <v>30</v>
      </c>
      <c r="E2" s="7" t="s">
        <v>43</v>
      </c>
      <c r="F2" s="8" t="s">
        <v>33</v>
      </c>
      <c r="G2" s="8" t="s">
        <v>30</v>
      </c>
      <c r="H2" s="8" t="s">
        <v>1</v>
      </c>
      <c r="I2" s="8" t="s">
        <v>30</v>
      </c>
      <c r="J2" s="8" t="s">
        <v>2</v>
      </c>
    </row>
    <row r="3" spans="1:10" s="18" customFormat="1" x14ac:dyDescent="0.25">
      <c r="A3" s="18" t="s">
        <v>13</v>
      </c>
      <c r="C3" s="19">
        <v>351320000</v>
      </c>
      <c r="D3" s="20">
        <f>(C3*100)/$C$32</f>
        <v>52.460640482586562</v>
      </c>
      <c r="E3" s="19">
        <v>0</v>
      </c>
      <c r="F3" s="19">
        <v>351320000</v>
      </c>
      <c r="G3" s="19">
        <f t="shared" ref="G3:G19" si="0">(F3*100)/$F$32</f>
        <v>50.221638755994647</v>
      </c>
      <c r="H3" s="19">
        <v>81377048.319999993</v>
      </c>
      <c r="I3" s="19">
        <f>(H3*100)/F3</f>
        <v>23.163226779004894</v>
      </c>
      <c r="J3" s="19">
        <f>F3-H3</f>
        <v>269942951.68000001</v>
      </c>
    </row>
    <row r="4" spans="1:10" x14ac:dyDescent="0.25">
      <c r="B4" t="s">
        <v>4</v>
      </c>
      <c r="C4" s="2">
        <v>175800000</v>
      </c>
      <c r="D4" s="9">
        <f t="shared" ref="D4:D32" si="1">(C4*100)/$C$32</f>
        <v>26.251225654214725</v>
      </c>
      <c r="E4" s="2">
        <v>-1366000</v>
      </c>
      <c r="F4" s="2">
        <v>174434000</v>
      </c>
      <c r="G4" s="2">
        <f t="shared" si="0"/>
        <v>24.935561125934104</v>
      </c>
      <c r="H4" s="2">
        <v>41659267.659999996</v>
      </c>
      <c r="I4" s="2">
        <f t="shared" ref="I4:I32" si="2">(H4*100)/F4</f>
        <v>23.882538759645477</v>
      </c>
      <c r="J4" s="2">
        <f>F4-H4</f>
        <v>132774732.34</v>
      </c>
    </row>
    <row r="5" spans="1:10" x14ac:dyDescent="0.25">
      <c r="B5" t="s">
        <v>6</v>
      </c>
      <c r="C5" s="2">
        <v>60800000</v>
      </c>
      <c r="D5" s="9">
        <f t="shared" si="1"/>
        <v>9.0789221830276183</v>
      </c>
      <c r="E5" s="2">
        <v>818000</v>
      </c>
      <c r="F5" s="2">
        <v>61618000</v>
      </c>
      <c r="G5" s="2">
        <f t="shared" si="0"/>
        <v>8.8083711057351639</v>
      </c>
      <c r="H5" s="2">
        <v>14925104.66</v>
      </c>
      <c r="I5" s="2">
        <f t="shared" si="2"/>
        <v>24.221988152812489</v>
      </c>
      <c r="J5" s="2">
        <f t="shared" ref="J5:J32" si="3">F5-H5</f>
        <v>46692895.340000004</v>
      </c>
    </row>
    <row r="6" spans="1:10" x14ac:dyDescent="0.25">
      <c r="B6" t="s">
        <v>7</v>
      </c>
      <c r="C6" s="2">
        <v>59400000</v>
      </c>
      <c r="D6" s="9">
        <f t="shared" si="1"/>
        <v>8.8698680538131676</v>
      </c>
      <c r="E6" s="2">
        <v>1705000</v>
      </c>
      <c r="F6" s="2">
        <v>61105000</v>
      </c>
      <c r="G6" s="2">
        <f t="shared" si="0"/>
        <v>8.7350371062992505</v>
      </c>
      <c r="H6" s="2">
        <v>15925811.880000001</v>
      </c>
      <c r="I6" s="2">
        <f t="shared" si="2"/>
        <v>26.063025742574258</v>
      </c>
      <c r="J6" s="2">
        <f t="shared" si="3"/>
        <v>45179188.119999997</v>
      </c>
    </row>
    <row r="7" spans="1:10" x14ac:dyDescent="0.25">
      <c r="B7" t="s">
        <v>8</v>
      </c>
      <c r="C7" s="2">
        <v>55320000</v>
      </c>
      <c r="D7" s="9">
        <f t="shared" si="1"/>
        <v>8.2606245915310499</v>
      </c>
      <c r="E7" s="2">
        <v>-1157000</v>
      </c>
      <c r="F7" s="2">
        <v>54163000</v>
      </c>
      <c r="G7" s="2">
        <f t="shared" si="0"/>
        <v>7.7426694180261242</v>
      </c>
      <c r="H7" s="2">
        <v>8866864.1199999992</v>
      </c>
      <c r="I7" s="2">
        <f t="shared" si="2"/>
        <v>16.37070346915791</v>
      </c>
      <c r="J7" s="2">
        <f t="shared" si="3"/>
        <v>45296135.880000003</v>
      </c>
    </row>
    <row r="8" spans="1:10" s="18" customFormat="1" x14ac:dyDescent="0.25">
      <c r="A8" s="18" t="s">
        <v>9</v>
      </c>
      <c r="C8" s="19">
        <v>152799912.53999999</v>
      </c>
      <c r="D8" s="20">
        <f t="shared" si="1"/>
        <v>22.816751900067203</v>
      </c>
      <c r="E8" s="19">
        <v>-6327341.4299999997</v>
      </c>
      <c r="F8" s="19">
        <v>146472571.11000001</v>
      </c>
      <c r="G8" s="19">
        <f t="shared" si="0"/>
        <v>20.938439468143454</v>
      </c>
      <c r="H8" s="19">
        <v>17217151.620000001</v>
      </c>
      <c r="I8" s="19">
        <f t="shared" si="2"/>
        <v>11.754522699727872</v>
      </c>
      <c r="J8" s="19">
        <f t="shared" si="3"/>
        <v>129255419.49000001</v>
      </c>
    </row>
    <row r="9" spans="1:10" x14ac:dyDescent="0.25">
      <c r="B9" t="s">
        <v>10</v>
      </c>
      <c r="C9" s="2">
        <v>68718471.540000007</v>
      </c>
      <c r="D9" s="9">
        <f t="shared" si="1"/>
        <v>10.261343020530562</v>
      </c>
      <c r="E9" s="2">
        <v>-6072236.4299999997</v>
      </c>
      <c r="F9" s="2">
        <v>62646235.109999999</v>
      </c>
      <c r="G9" s="2">
        <f t="shared" si="0"/>
        <v>8.9553586164110452</v>
      </c>
      <c r="H9" s="2">
        <v>2338655.35</v>
      </c>
      <c r="I9" s="2">
        <f t="shared" si="2"/>
        <v>3.7331139627043424</v>
      </c>
      <c r="J9" s="2">
        <f t="shared" si="3"/>
        <v>60307579.759999998</v>
      </c>
    </row>
    <row r="10" spans="1:10" x14ac:dyDescent="0.25">
      <c r="B10" t="s">
        <v>11</v>
      </c>
      <c r="C10" s="2">
        <v>57132909</v>
      </c>
      <c r="D10" s="9">
        <f t="shared" si="1"/>
        <v>8.5313361003453672</v>
      </c>
      <c r="E10" s="2">
        <v>-210000</v>
      </c>
      <c r="F10" s="2">
        <v>56922909</v>
      </c>
      <c r="G10" s="2">
        <f t="shared" si="0"/>
        <v>8.1372019035020955</v>
      </c>
      <c r="H10" s="2">
        <v>10688172.800000001</v>
      </c>
      <c r="I10" s="2">
        <f t="shared" si="2"/>
        <v>18.776575174680552</v>
      </c>
      <c r="J10" s="2">
        <f t="shared" si="3"/>
        <v>46234736.200000003</v>
      </c>
    </row>
    <row r="11" spans="1:10" x14ac:dyDescent="0.25">
      <c r="B11" t="s">
        <v>12</v>
      </c>
      <c r="C11" s="2">
        <v>17395620</v>
      </c>
      <c r="D11" s="9">
        <f t="shared" si="1"/>
        <v>2.5975901366039293</v>
      </c>
      <c r="E11" s="2">
        <v>25000</v>
      </c>
      <c r="F11" s="2">
        <v>17420620</v>
      </c>
      <c r="G11" s="2">
        <f t="shared" si="0"/>
        <v>2.4902996827549111</v>
      </c>
      <c r="H11" s="2">
        <v>3181872.97</v>
      </c>
      <c r="I11" s="2">
        <f t="shared" si="2"/>
        <v>18.264981211920126</v>
      </c>
      <c r="J11" s="2">
        <f t="shared" si="3"/>
        <v>14238747.029999999</v>
      </c>
    </row>
    <row r="12" spans="1:10" s="18" customFormat="1" x14ac:dyDescent="0.25">
      <c r="A12" s="18" t="s">
        <v>3</v>
      </c>
      <c r="C12" s="19">
        <v>148335104.61000001</v>
      </c>
      <c r="D12" s="20">
        <f t="shared" si="1"/>
        <v>22.150047232984402</v>
      </c>
      <c r="E12" s="19">
        <v>4678964.79</v>
      </c>
      <c r="F12" s="19">
        <v>153014069.40000001</v>
      </c>
      <c r="G12" s="19">
        <f t="shared" si="0"/>
        <v>21.873554929954157</v>
      </c>
      <c r="H12" s="19">
        <v>35437932.399999999</v>
      </c>
      <c r="I12" s="19">
        <f t="shared" si="2"/>
        <v>23.159917606896872</v>
      </c>
      <c r="J12" s="19">
        <f t="shared" si="3"/>
        <v>117576137</v>
      </c>
    </row>
    <row r="13" spans="1:10" x14ac:dyDescent="0.25">
      <c r="B13" t="s">
        <v>14</v>
      </c>
      <c r="C13" s="2">
        <v>52584000</v>
      </c>
      <c r="D13" s="9">
        <f t="shared" si="1"/>
        <v>7.8520730932948073</v>
      </c>
      <c r="E13" s="2">
        <v>220464.79</v>
      </c>
      <c r="F13" s="2">
        <v>52804464.789999999</v>
      </c>
      <c r="G13" s="2">
        <f t="shared" si="0"/>
        <v>7.5484650899095369</v>
      </c>
      <c r="H13" s="2">
        <v>13059874.369999999</v>
      </c>
      <c r="I13" s="2">
        <f t="shared" si="2"/>
        <v>24.732519157117281</v>
      </c>
      <c r="J13" s="2">
        <f t="shared" si="3"/>
        <v>39744590.420000002</v>
      </c>
    </row>
    <row r="14" spans="1:10" x14ac:dyDescent="0.25">
      <c r="B14" t="s">
        <v>31</v>
      </c>
      <c r="C14" s="2">
        <v>19044000</v>
      </c>
      <c r="D14" s="9">
        <f t="shared" si="1"/>
        <v>2.8437334548285849</v>
      </c>
      <c r="E14" s="2">
        <v>1674500</v>
      </c>
      <c r="F14" s="2">
        <v>20718500</v>
      </c>
      <c r="G14" s="2">
        <f t="shared" si="0"/>
        <v>2.9617358037290078</v>
      </c>
      <c r="H14" s="2">
        <v>6347833.21</v>
      </c>
      <c r="I14" s="2">
        <f t="shared" si="2"/>
        <v>30.638478702608779</v>
      </c>
      <c r="J14" s="2">
        <f t="shared" si="3"/>
        <v>14370666.789999999</v>
      </c>
    </row>
    <row r="15" spans="1:10" x14ac:dyDescent="0.25">
      <c r="B15" t="s">
        <v>35</v>
      </c>
      <c r="C15" s="2">
        <v>16854787</v>
      </c>
      <c r="D15" s="9">
        <f t="shared" si="1"/>
        <v>2.5168305852714723</v>
      </c>
      <c r="E15" s="2">
        <v>1062000</v>
      </c>
      <c r="F15" s="2">
        <v>17916787</v>
      </c>
      <c r="G15" s="2">
        <f t="shared" si="0"/>
        <v>2.5612273835309716</v>
      </c>
      <c r="H15" s="2">
        <v>4109811.11</v>
      </c>
      <c r="I15" s="2">
        <f t="shared" si="2"/>
        <v>22.938326553750962</v>
      </c>
      <c r="J15" s="2">
        <f t="shared" si="3"/>
        <v>13806975.890000001</v>
      </c>
    </row>
    <row r="16" spans="1:10" x14ac:dyDescent="0.25">
      <c r="B16" t="s">
        <v>15</v>
      </c>
      <c r="C16" s="2">
        <v>18686119</v>
      </c>
      <c r="D16" s="9">
        <f t="shared" si="1"/>
        <v>2.7902930971018729</v>
      </c>
      <c r="E16" s="2">
        <v>1453000</v>
      </c>
      <c r="F16" s="2">
        <v>20139119</v>
      </c>
      <c r="G16" s="2">
        <f t="shared" si="0"/>
        <v>2.8789125563076059</v>
      </c>
      <c r="H16" s="2">
        <v>3733743.25</v>
      </c>
      <c r="I16" s="2">
        <f t="shared" si="2"/>
        <v>18.539754643686251</v>
      </c>
      <c r="J16" s="2">
        <f t="shared" si="3"/>
        <v>16405375.75</v>
      </c>
    </row>
    <row r="17" spans="1:10" x14ac:dyDescent="0.25">
      <c r="B17" t="s">
        <v>16</v>
      </c>
      <c r="C17" s="2">
        <v>1020000</v>
      </c>
      <c r="D17" s="9">
        <f t="shared" si="1"/>
        <v>0.15231086557052914</v>
      </c>
      <c r="E17" s="2">
        <v>-10000</v>
      </c>
      <c r="F17" s="2">
        <v>1010000</v>
      </c>
      <c r="G17" s="2">
        <f t="shared" si="0"/>
        <v>0.14438077861651655</v>
      </c>
      <c r="H17" s="2">
        <v>169982</v>
      </c>
      <c r="I17" s="2">
        <f t="shared" si="2"/>
        <v>16.829900990099009</v>
      </c>
      <c r="J17" s="2">
        <f t="shared" si="3"/>
        <v>840018</v>
      </c>
    </row>
    <row r="18" spans="1:10" x14ac:dyDescent="0.25">
      <c r="B18" t="s">
        <v>36</v>
      </c>
      <c r="C18" s="2">
        <v>34829198.609999999</v>
      </c>
      <c r="D18" s="9">
        <f t="shared" si="1"/>
        <v>5.2008484190362454</v>
      </c>
      <c r="E18" s="2">
        <v>105400</v>
      </c>
      <c r="F18" s="2">
        <v>34934598.609999999</v>
      </c>
      <c r="G18" s="2">
        <f t="shared" si="0"/>
        <v>4.9939450969973036</v>
      </c>
      <c r="H18" s="2">
        <v>7041258.3899999997</v>
      </c>
      <c r="I18" s="2">
        <f t="shared" si="2"/>
        <v>20.155543988372735</v>
      </c>
      <c r="J18" s="2">
        <f t="shared" si="3"/>
        <v>27893340.219999999</v>
      </c>
    </row>
    <row r="19" spans="1:10" s="18" customFormat="1" x14ac:dyDescent="0.25">
      <c r="A19" s="21" t="s">
        <v>37</v>
      </c>
      <c r="C19" s="19">
        <v>10200000</v>
      </c>
      <c r="D19" s="20">
        <f t="shared" si="1"/>
        <v>1.5231086557052913</v>
      </c>
      <c r="E19" s="19">
        <v>0</v>
      </c>
      <c r="F19" s="19">
        <v>10200000</v>
      </c>
      <c r="G19" s="19">
        <f t="shared" si="0"/>
        <v>1.45810291276086</v>
      </c>
      <c r="H19" s="19">
        <v>2026048.94</v>
      </c>
      <c r="I19" s="19">
        <f t="shared" si="2"/>
        <v>19.863224901960784</v>
      </c>
      <c r="J19" s="19">
        <f t="shared" si="3"/>
        <v>8173951.0600000005</v>
      </c>
    </row>
    <row r="20" spans="1:10" x14ac:dyDescent="0.25">
      <c r="A20" s="5"/>
      <c r="B20" t="s">
        <v>38</v>
      </c>
      <c r="C20" s="2">
        <v>0</v>
      </c>
      <c r="D20" s="9">
        <f t="shared" si="1"/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f t="shared" si="3"/>
        <v>0</v>
      </c>
    </row>
    <row r="21" spans="1:10" x14ac:dyDescent="0.25">
      <c r="A21" s="5"/>
      <c r="B21" t="s">
        <v>39</v>
      </c>
      <c r="C21" s="2">
        <v>3000000</v>
      </c>
      <c r="D21" s="9">
        <f t="shared" si="1"/>
        <v>0.447973134030968</v>
      </c>
      <c r="E21" s="2">
        <v>0</v>
      </c>
      <c r="F21" s="2">
        <v>3000000</v>
      </c>
      <c r="G21" s="2">
        <f t="shared" ref="G21:G32" si="4">(F21*100)/$F$32</f>
        <v>0.42885379787084121</v>
      </c>
      <c r="H21" s="2">
        <v>416000</v>
      </c>
      <c r="I21" s="2">
        <f t="shared" si="2"/>
        <v>13.866666666666667</v>
      </c>
      <c r="J21" s="2">
        <f t="shared" si="3"/>
        <v>2584000</v>
      </c>
    </row>
    <row r="22" spans="1:10" x14ac:dyDescent="0.25">
      <c r="A22" s="6"/>
      <c r="B22" t="s">
        <v>40</v>
      </c>
      <c r="C22" s="2">
        <v>7200000</v>
      </c>
      <c r="D22" s="9">
        <f t="shared" si="1"/>
        <v>1.0751355216743232</v>
      </c>
      <c r="E22" s="2">
        <v>0</v>
      </c>
      <c r="F22" s="2">
        <v>7200000</v>
      </c>
      <c r="G22" s="2">
        <f t="shared" si="4"/>
        <v>1.0292491148900189</v>
      </c>
      <c r="H22" s="2">
        <v>1610048.94</v>
      </c>
      <c r="I22" s="2">
        <f t="shared" si="2"/>
        <v>22.361790833333334</v>
      </c>
      <c r="J22" s="2">
        <f t="shared" si="3"/>
        <v>5589951.0600000005</v>
      </c>
    </row>
    <row r="23" spans="1:10" s="18" customFormat="1" x14ac:dyDescent="0.25">
      <c r="A23" s="18" t="s">
        <v>18</v>
      </c>
      <c r="C23" s="19">
        <v>5000000</v>
      </c>
      <c r="D23" s="20">
        <f t="shared" si="1"/>
        <v>0.74662189005161339</v>
      </c>
      <c r="E23" s="19">
        <v>111405</v>
      </c>
      <c r="F23" s="19">
        <v>5111405</v>
      </c>
      <c r="G23" s="19">
        <f t="shared" si="4"/>
        <v>0.73068181556866907</v>
      </c>
      <c r="H23" s="19">
        <v>92009.32</v>
      </c>
      <c r="I23" s="19">
        <f t="shared" si="2"/>
        <v>1.8000788432925976</v>
      </c>
      <c r="J23" s="19">
        <f t="shared" si="3"/>
        <v>5019395.68</v>
      </c>
    </row>
    <row r="24" spans="1:10" x14ac:dyDescent="0.25">
      <c r="B24" t="s">
        <v>19</v>
      </c>
      <c r="C24" s="2">
        <v>0</v>
      </c>
      <c r="D24" s="9">
        <f t="shared" si="1"/>
        <v>0</v>
      </c>
      <c r="E24" s="2">
        <v>70005</v>
      </c>
      <c r="F24" s="2">
        <v>70005</v>
      </c>
      <c r="G24" s="2">
        <f t="shared" si="4"/>
        <v>1.000730337331608E-2</v>
      </c>
      <c r="H24" s="2">
        <v>50647.24</v>
      </c>
      <c r="I24" s="24">
        <f t="shared" si="2"/>
        <v>72.34803228340833</v>
      </c>
      <c r="J24" s="2">
        <f t="shared" si="3"/>
        <v>19357.760000000002</v>
      </c>
    </row>
    <row r="25" spans="1:10" x14ac:dyDescent="0.25">
      <c r="B25" t="s">
        <v>20</v>
      </c>
      <c r="C25" s="2">
        <v>0</v>
      </c>
      <c r="D25" s="9">
        <f t="shared" si="1"/>
        <v>0</v>
      </c>
      <c r="E25" s="2">
        <v>41400</v>
      </c>
      <c r="F25" s="2">
        <v>41400</v>
      </c>
      <c r="G25" s="2">
        <f t="shared" si="4"/>
        <v>5.9181824106176086E-3</v>
      </c>
      <c r="H25" s="2">
        <v>41362.080000000002</v>
      </c>
      <c r="I25" s="24">
        <f t="shared" si="2"/>
        <v>99.908405797101452</v>
      </c>
      <c r="J25" s="2">
        <f t="shared" si="3"/>
        <v>37.919999999998254</v>
      </c>
    </row>
    <row r="26" spans="1:10" x14ac:dyDescent="0.25">
      <c r="B26" t="s">
        <v>21</v>
      </c>
      <c r="C26" s="2">
        <v>0</v>
      </c>
      <c r="D26" s="9">
        <f>(C26*100)/$C$32</f>
        <v>0</v>
      </c>
      <c r="E26" s="2">
        <v>0</v>
      </c>
      <c r="F26" s="2">
        <v>0</v>
      </c>
      <c r="G26" s="2">
        <f t="shared" si="4"/>
        <v>0</v>
      </c>
      <c r="H26" s="2">
        <v>0</v>
      </c>
      <c r="I26" s="2">
        <v>0</v>
      </c>
      <c r="J26" s="2">
        <f>F26-H26</f>
        <v>0</v>
      </c>
    </row>
    <row r="27" spans="1:10" x14ac:dyDescent="0.25">
      <c r="B27" s="6" t="s">
        <v>44</v>
      </c>
      <c r="C27" s="2">
        <v>5000000</v>
      </c>
      <c r="D27" s="9">
        <f>(C27*100)/$C$32</f>
        <v>0.74662189005161339</v>
      </c>
      <c r="E27" s="2">
        <v>0</v>
      </c>
      <c r="F27" s="2">
        <v>5000000</v>
      </c>
      <c r="G27" s="2">
        <f t="shared" si="4"/>
        <v>0.71475632978473536</v>
      </c>
      <c r="H27" s="2">
        <v>0</v>
      </c>
      <c r="I27" s="2">
        <f>(H27*100)/F27</f>
        <v>0</v>
      </c>
      <c r="J27" s="2">
        <f>F27-H27</f>
        <v>5000000</v>
      </c>
    </row>
    <row r="28" spans="1:10" s="18" customFormat="1" x14ac:dyDescent="0.25">
      <c r="A28" s="18" t="s">
        <v>22</v>
      </c>
      <c r="C28" s="20">
        <v>0</v>
      </c>
      <c r="D28" s="20">
        <f t="shared" si="1"/>
        <v>0</v>
      </c>
      <c r="E28" s="19">
        <v>30363054.969999999</v>
      </c>
      <c r="F28" s="19">
        <v>30363054.969999999</v>
      </c>
      <c r="G28" s="19">
        <f t="shared" si="4"/>
        <v>4.3404371462818734</v>
      </c>
      <c r="H28" s="19">
        <v>4890805.9800000004</v>
      </c>
      <c r="I28" s="19">
        <f t="shared" si="2"/>
        <v>16.107753270651873</v>
      </c>
      <c r="J28" s="19">
        <f t="shared" si="3"/>
        <v>25472248.989999998</v>
      </c>
    </row>
    <row r="29" spans="1:10" x14ac:dyDescent="0.25">
      <c r="B29" t="s">
        <v>23</v>
      </c>
      <c r="C29" s="2">
        <v>0</v>
      </c>
      <c r="D29" s="9">
        <f t="shared" si="1"/>
        <v>0</v>
      </c>
      <c r="E29" s="2">
        <v>30363054.969999999</v>
      </c>
      <c r="F29" s="2">
        <v>30363054.969999999</v>
      </c>
      <c r="G29" s="2">
        <f t="shared" si="4"/>
        <v>4.3404371462818734</v>
      </c>
      <c r="H29" s="2">
        <v>4890805.9800000004</v>
      </c>
      <c r="I29" s="2">
        <f t="shared" si="2"/>
        <v>16.107753270651873</v>
      </c>
      <c r="J29" s="2">
        <f t="shared" si="3"/>
        <v>25472248.989999998</v>
      </c>
    </row>
    <row r="30" spans="1:10" s="18" customFormat="1" x14ac:dyDescent="0.25">
      <c r="A30" s="18" t="s">
        <v>24</v>
      </c>
      <c r="C30" s="19">
        <v>2028000</v>
      </c>
      <c r="D30" s="20">
        <f t="shared" si="1"/>
        <v>0.3028298386049344</v>
      </c>
      <c r="E30" s="19">
        <v>1030000</v>
      </c>
      <c r="F30" s="19">
        <v>3058000</v>
      </c>
      <c r="G30" s="19">
        <f t="shared" si="4"/>
        <v>0.43714497129634411</v>
      </c>
      <c r="H30" s="19">
        <v>1519753.5</v>
      </c>
      <c r="I30" s="19">
        <f t="shared" si="2"/>
        <v>49.69762916939176</v>
      </c>
      <c r="J30" s="19">
        <f t="shared" si="3"/>
        <v>1538246.5</v>
      </c>
    </row>
    <row r="31" spans="1:10" x14ac:dyDescent="0.25">
      <c r="B31" t="s">
        <v>25</v>
      </c>
      <c r="C31" s="2">
        <v>2028000</v>
      </c>
      <c r="D31" s="9">
        <f t="shared" si="1"/>
        <v>0.3028298386049344</v>
      </c>
      <c r="E31" s="2">
        <v>1030000</v>
      </c>
      <c r="F31" s="2">
        <v>3058000</v>
      </c>
      <c r="G31" s="2">
        <f t="shared" si="4"/>
        <v>0.43714497129634411</v>
      </c>
      <c r="H31" s="2">
        <v>1519753.5</v>
      </c>
      <c r="I31" s="24">
        <f t="shared" si="2"/>
        <v>49.69762916939176</v>
      </c>
      <c r="J31" s="2">
        <f t="shared" si="3"/>
        <v>1538246.5</v>
      </c>
    </row>
    <row r="32" spans="1:10" s="1" customFormat="1" x14ac:dyDescent="0.25">
      <c r="A32" s="1" t="s">
        <v>26</v>
      </c>
      <c r="C32" s="3">
        <v>669683017.14999998</v>
      </c>
      <c r="D32" s="4">
        <f t="shared" si="1"/>
        <v>100</v>
      </c>
      <c r="E32" s="3">
        <v>29856083.329999998</v>
      </c>
      <c r="F32" s="3">
        <v>699539100.48000002</v>
      </c>
      <c r="G32" s="3">
        <f t="shared" si="4"/>
        <v>100</v>
      </c>
      <c r="H32" s="3">
        <v>142560750.08000001</v>
      </c>
      <c r="I32" s="3">
        <f t="shared" si="2"/>
        <v>20.379239699707945</v>
      </c>
      <c r="J32" s="3">
        <f t="shared" si="3"/>
        <v>556978350.39999998</v>
      </c>
    </row>
    <row r="35" spans="2:5" x14ac:dyDescent="0.25">
      <c r="B35" s="14" t="s">
        <v>41</v>
      </c>
      <c r="C35" s="14" t="s">
        <v>42</v>
      </c>
      <c r="D35" s="12" t="s">
        <v>34</v>
      </c>
      <c r="E35" s="1"/>
    </row>
    <row r="36" spans="2:5" x14ac:dyDescent="0.25">
      <c r="B36" s="10" t="s">
        <v>24</v>
      </c>
      <c r="C36" s="11">
        <v>3058000</v>
      </c>
      <c r="D36" s="11">
        <v>0.43714497129634411</v>
      </c>
      <c r="E36" s="16"/>
    </row>
    <row r="37" spans="2:5" x14ac:dyDescent="0.25">
      <c r="B37" s="10" t="s">
        <v>18</v>
      </c>
      <c r="C37" s="11">
        <v>5111405</v>
      </c>
      <c r="D37" s="11">
        <v>0.73068181556866907</v>
      </c>
      <c r="E37" s="16"/>
    </row>
    <row r="38" spans="2:5" x14ac:dyDescent="0.25">
      <c r="B38" s="22" t="s">
        <v>37</v>
      </c>
      <c r="C38" s="11">
        <v>10200000</v>
      </c>
      <c r="D38" s="11">
        <v>1.45810291276086</v>
      </c>
      <c r="E38" s="16"/>
    </row>
    <row r="39" spans="2:5" x14ac:dyDescent="0.25">
      <c r="B39" s="10" t="s">
        <v>22</v>
      </c>
      <c r="C39" s="11">
        <v>30363054.969999999</v>
      </c>
      <c r="D39" s="11">
        <v>4.3404371462818734</v>
      </c>
      <c r="E39" s="16"/>
    </row>
    <row r="40" spans="2:5" x14ac:dyDescent="0.25">
      <c r="B40" s="10" t="s">
        <v>9</v>
      </c>
      <c r="C40" s="11">
        <v>146472571.11000001</v>
      </c>
      <c r="D40" s="11">
        <v>20.938439468143454</v>
      </c>
      <c r="E40" s="16"/>
    </row>
    <row r="41" spans="2:5" x14ac:dyDescent="0.25">
      <c r="B41" s="10" t="s">
        <v>3</v>
      </c>
      <c r="C41" s="11">
        <v>153014069.40000001</v>
      </c>
      <c r="D41" s="11">
        <v>21.873554929954157</v>
      </c>
      <c r="E41" s="16"/>
    </row>
    <row r="42" spans="2:5" x14ac:dyDescent="0.25">
      <c r="B42" s="10" t="s">
        <v>13</v>
      </c>
      <c r="C42" s="11">
        <v>351320000</v>
      </c>
      <c r="D42" s="11">
        <v>50.221638755994647</v>
      </c>
      <c r="E42" s="16"/>
    </row>
    <row r="43" spans="2:5" x14ac:dyDescent="0.25">
      <c r="B43" s="12" t="s">
        <v>26</v>
      </c>
      <c r="C43" s="13">
        <f>SUM(C36:C42)</f>
        <v>699539100.48000002</v>
      </c>
      <c r="D43" s="15">
        <v>1</v>
      </c>
      <c r="E43" s="17"/>
    </row>
    <row r="66" spans="2:3" x14ac:dyDescent="0.25">
      <c r="C66" s="2"/>
    </row>
    <row r="67" spans="2:3" x14ac:dyDescent="0.25">
      <c r="C67" s="2"/>
    </row>
    <row r="68" spans="2:3" x14ac:dyDescent="0.25">
      <c r="B68" s="14" t="s">
        <v>45</v>
      </c>
      <c r="C68" s="23" t="s">
        <v>46</v>
      </c>
    </row>
    <row r="69" spans="2:3" x14ac:dyDescent="0.25">
      <c r="B69" s="10" t="s">
        <v>47</v>
      </c>
      <c r="C69" s="11">
        <v>142560750.08000001</v>
      </c>
    </row>
    <row r="70" spans="2:3" x14ac:dyDescent="0.25">
      <c r="B70" s="10" t="s">
        <v>48</v>
      </c>
      <c r="C70" s="11">
        <v>556978350.39999998</v>
      </c>
    </row>
    <row r="71" spans="2:3" x14ac:dyDescent="0.25">
      <c r="B71" s="10"/>
      <c r="C71" s="13">
        <f>SUM(C69:C70)</f>
        <v>699539100.48000002</v>
      </c>
    </row>
    <row r="72" spans="2:3" x14ac:dyDescent="0.25">
      <c r="C72" s="2"/>
    </row>
  </sheetData>
  <sortState xmlns:xlrd2="http://schemas.microsoft.com/office/spreadsheetml/2017/richdata2" ref="B36:D42">
    <sortCondition ref="D42"/>
  </sortState>
  <mergeCells count="1">
    <mergeCell ref="A2:B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85101-5F58-4185-9305-A5A2615EBC01}">
  <dimension ref="A2:J72"/>
  <sheetViews>
    <sheetView tabSelected="1" zoomScale="130" zoomScaleNormal="130" workbookViewId="0">
      <selection activeCell="E37" sqref="E37"/>
    </sheetView>
  </sheetViews>
  <sheetFormatPr baseColWidth="10" defaultRowHeight="15" x14ac:dyDescent="0.25"/>
  <cols>
    <col min="1" max="1" width="3.28515625" customWidth="1"/>
    <col min="2" max="2" width="48.42578125" customWidth="1"/>
    <col min="3" max="3" width="17.85546875" customWidth="1"/>
    <col min="4" max="4" width="10.140625" customWidth="1"/>
    <col min="5" max="5" width="17.85546875" customWidth="1"/>
    <col min="6" max="6" width="17.85546875" style="2" customWidth="1"/>
    <col min="7" max="7" width="8.5703125" style="2" customWidth="1"/>
    <col min="8" max="8" width="18" style="2" customWidth="1"/>
    <col min="9" max="9" width="8.42578125" style="2" customWidth="1"/>
    <col min="10" max="10" width="17.85546875" style="2" customWidth="1"/>
  </cols>
  <sheetData>
    <row r="2" spans="1:10" ht="30" x14ac:dyDescent="0.25">
      <c r="A2" s="25" t="s">
        <v>0</v>
      </c>
      <c r="B2" s="25"/>
      <c r="C2" s="7" t="s">
        <v>32</v>
      </c>
      <c r="D2" s="7" t="s">
        <v>30</v>
      </c>
      <c r="E2" s="7" t="s">
        <v>43</v>
      </c>
      <c r="F2" s="8" t="s">
        <v>33</v>
      </c>
      <c r="G2" s="8" t="s">
        <v>30</v>
      </c>
      <c r="H2" s="8" t="s">
        <v>1</v>
      </c>
      <c r="I2" s="8" t="s">
        <v>30</v>
      </c>
      <c r="J2" s="8" t="s">
        <v>2</v>
      </c>
    </row>
    <row r="3" spans="1:10" s="18" customFormat="1" x14ac:dyDescent="0.25">
      <c r="A3" s="18" t="s">
        <v>13</v>
      </c>
      <c r="C3" s="19">
        <v>351320000</v>
      </c>
      <c r="D3" s="20">
        <f>(C3*100)/$C$32</f>
        <v>52.460640482586562</v>
      </c>
      <c r="E3" s="19">
        <v>41000</v>
      </c>
      <c r="F3" s="19">
        <f>C3+E3</f>
        <v>351361000</v>
      </c>
      <c r="G3" s="19">
        <f t="shared" ref="G3:G19" si="0">(F3*100)/$F$32</f>
        <v>47.950290382224274</v>
      </c>
      <c r="H3" s="19">
        <v>167556772.38999999</v>
      </c>
      <c r="I3" s="19">
        <f>(H3*100)/F3</f>
        <v>47.68792563488833</v>
      </c>
      <c r="J3" s="19">
        <f>F3-H3</f>
        <v>183804227.61000001</v>
      </c>
    </row>
    <row r="4" spans="1:10" x14ac:dyDescent="0.25">
      <c r="B4" t="s">
        <v>4</v>
      </c>
      <c r="C4" s="2">
        <v>175800000</v>
      </c>
      <c r="D4" s="9">
        <f t="shared" ref="D4:D32" si="1">(C4*100)/$C$32</f>
        <v>26.251225654214725</v>
      </c>
      <c r="E4" s="2">
        <v>-311000</v>
      </c>
      <c r="F4" s="2">
        <f>C4+E4</f>
        <v>175489000</v>
      </c>
      <c r="G4" s="2">
        <f t="shared" si="0"/>
        <v>23.949011156292688</v>
      </c>
      <c r="H4" s="2">
        <v>86576828.310000002</v>
      </c>
      <c r="I4" s="2">
        <f t="shared" ref="I4:I32" si="2">(H4*100)/F4</f>
        <v>49.334618300862161</v>
      </c>
      <c r="J4" s="2">
        <f>F4-H4</f>
        <v>88912171.689999998</v>
      </c>
    </row>
    <row r="5" spans="1:10" x14ac:dyDescent="0.25">
      <c r="B5" t="s">
        <v>6</v>
      </c>
      <c r="C5" s="2">
        <v>60800000</v>
      </c>
      <c r="D5" s="9">
        <f t="shared" si="1"/>
        <v>9.0789221830276183</v>
      </c>
      <c r="E5" s="2">
        <v>1554000</v>
      </c>
      <c r="F5" s="2">
        <f t="shared" ref="F5:F32" si="3">C5+E5</f>
        <v>62354000</v>
      </c>
      <c r="G5" s="2">
        <f t="shared" si="0"/>
        <v>8.5094600894613013</v>
      </c>
      <c r="H5" s="2">
        <v>29719094.350000001</v>
      </c>
      <c r="I5" s="2">
        <f t="shared" si="2"/>
        <v>47.661889133014725</v>
      </c>
      <c r="J5" s="2">
        <f t="shared" ref="J5:J32" si="4">F5-H5</f>
        <v>32634905.649999999</v>
      </c>
    </row>
    <row r="6" spans="1:10" x14ac:dyDescent="0.25">
      <c r="B6" t="s">
        <v>7</v>
      </c>
      <c r="C6" s="2">
        <v>59400000</v>
      </c>
      <c r="D6" s="9">
        <f t="shared" si="1"/>
        <v>8.8698680538131676</v>
      </c>
      <c r="E6" s="2">
        <v>2741000</v>
      </c>
      <c r="F6" s="2">
        <f t="shared" si="3"/>
        <v>62141000</v>
      </c>
      <c r="G6" s="2">
        <f t="shared" si="0"/>
        <v>8.4803919462939774</v>
      </c>
      <c r="H6" s="2">
        <v>32302190.07</v>
      </c>
      <c r="I6" s="2">
        <f t="shared" si="2"/>
        <v>51.982089232551779</v>
      </c>
      <c r="J6" s="2">
        <f t="shared" si="4"/>
        <v>29838809.93</v>
      </c>
    </row>
    <row r="7" spans="1:10" x14ac:dyDescent="0.25">
      <c r="B7" t="s">
        <v>8</v>
      </c>
      <c r="C7" s="2">
        <v>55320000</v>
      </c>
      <c r="D7" s="9">
        <f t="shared" si="1"/>
        <v>8.2606245915310499</v>
      </c>
      <c r="E7" s="2">
        <v>-3943000</v>
      </c>
      <c r="F7" s="2">
        <f t="shared" si="3"/>
        <v>51377000</v>
      </c>
      <c r="G7" s="2">
        <f t="shared" si="0"/>
        <v>7.0114271901763043</v>
      </c>
      <c r="H7" s="2">
        <v>18958659.66</v>
      </c>
      <c r="I7" s="2">
        <f t="shared" si="2"/>
        <v>36.901064016972576</v>
      </c>
      <c r="J7" s="2">
        <f t="shared" si="4"/>
        <v>32418340.34</v>
      </c>
    </row>
    <row r="8" spans="1:10" s="18" customFormat="1" x14ac:dyDescent="0.25">
      <c r="A8" s="18" t="s">
        <v>9</v>
      </c>
      <c r="C8" s="19">
        <v>152799912.53999999</v>
      </c>
      <c r="D8" s="20">
        <f t="shared" si="1"/>
        <v>22.816751900067203</v>
      </c>
      <c r="E8" s="19">
        <v>-26718041.43</v>
      </c>
      <c r="F8" s="19">
        <f t="shared" si="3"/>
        <v>126081871.10999998</v>
      </c>
      <c r="G8" s="19">
        <f t="shared" si="0"/>
        <v>17.206412583236819</v>
      </c>
      <c r="H8" s="19">
        <v>41130459.82</v>
      </c>
      <c r="I8" s="19">
        <f t="shared" si="2"/>
        <v>32.622025242721676</v>
      </c>
      <c r="J8" s="19">
        <f t="shared" si="4"/>
        <v>84951411.289999992</v>
      </c>
    </row>
    <row r="9" spans="1:10" x14ac:dyDescent="0.25">
      <c r="B9" t="s">
        <v>10</v>
      </c>
      <c r="C9" s="2">
        <v>68718471.540000007</v>
      </c>
      <c r="D9" s="9">
        <f t="shared" si="1"/>
        <v>10.261343020530562</v>
      </c>
      <c r="E9" s="2">
        <v>-26476936.43</v>
      </c>
      <c r="F9" s="2">
        <f t="shared" si="3"/>
        <v>42241535.110000007</v>
      </c>
      <c r="G9" s="2">
        <f t="shared" si="0"/>
        <v>5.7647088741078898</v>
      </c>
      <c r="H9" s="2">
        <v>6768351.8899999997</v>
      </c>
      <c r="I9" s="2">
        <f t="shared" si="2"/>
        <v>16.02297802950277</v>
      </c>
      <c r="J9" s="2">
        <f t="shared" si="4"/>
        <v>35473183.220000006</v>
      </c>
    </row>
    <row r="10" spans="1:10" x14ac:dyDescent="0.25">
      <c r="B10" t="s">
        <v>11</v>
      </c>
      <c r="C10" s="2">
        <v>57132909</v>
      </c>
      <c r="D10" s="9">
        <f t="shared" si="1"/>
        <v>8.5313361003453672</v>
      </c>
      <c r="E10" s="2">
        <v>-210000</v>
      </c>
      <c r="F10" s="2">
        <f t="shared" si="3"/>
        <v>56922909</v>
      </c>
      <c r="G10" s="2">
        <f t="shared" si="0"/>
        <v>7.7682782549882523</v>
      </c>
      <c r="H10" s="2">
        <v>23821429.699999999</v>
      </c>
      <c r="I10" s="2">
        <f t="shared" si="2"/>
        <v>41.848581034395131</v>
      </c>
      <c r="J10" s="2">
        <f t="shared" si="4"/>
        <v>33101479.300000001</v>
      </c>
    </row>
    <row r="11" spans="1:10" x14ac:dyDescent="0.25">
      <c r="B11" t="s">
        <v>12</v>
      </c>
      <c r="C11" s="2">
        <v>17395620</v>
      </c>
      <c r="D11" s="9">
        <f t="shared" si="1"/>
        <v>2.5975901366039293</v>
      </c>
      <c r="E11" s="2">
        <v>25000</v>
      </c>
      <c r="F11" s="2">
        <f t="shared" si="3"/>
        <v>17420620</v>
      </c>
      <c r="G11" s="2">
        <f t="shared" si="0"/>
        <v>2.3773947240541315</v>
      </c>
      <c r="H11" s="2">
        <v>6706454.9699999997</v>
      </c>
      <c r="I11" s="2">
        <f t="shared" si="2"/>
        <v>38.49722323315703</v>
      </c>
      <c r="J11" s="2">
        <f t="shared" si="4"/>
        <v>10714165.030000001</v>
      </c>
    </row>
    <row r="12" spans="1:10" s="18" customFormat="1" x14ac:dyDescent="0.25">
      <c r="A12" s="18" t="s">
        <v>3</v>
      </c>
      <c r="C12" s="19">
        <v>148335104.61000001</v>
      </c>
      <c r="D12" s="20">
        <f t="shared" si="1"/>
        <v>22.150047232984402</v>
      </c>
      <c r="E12" s="19">
        <v>24740764.789999999</v>
      </c>
      <c r="F12" s="19">
        <f t="shared" si="3"/>
        <v>173075869.40000001</v>
      </c>
      <c r="G12" s="19">
        <f t="shared" si="0"/>
        <v>23.619690847549741</v>
      </c>
      <c r="H12" s="19">
        <v>91123728.969999999</v>
      </c>
      <c r="I12" s="19">
        <f t="shared" si="2"/>
        <v>52.649586153111649</v>
      </c>
      <c r="J12" s="19">
        <f t="shared" si="4"/>
        <v>81952140.430000007</v>
      </c>
    </row>
    <row r="13" spans="1:10" x14ac:dyDescent="0.25">
      <c r="B13" t="s">
        <v>14</v>
      </c>
      <c r="C13" s="2">
        <v>52584000</v>
      </c>
      <c r="D13" s="9">
        <f t="shared" si="1"/>
        <v>7.8520730932948073</v>
      </c>
      <c r="E13" s="2">
        <v>465464.79</v>
      </c>
      <c r="F13" s="2">
        <f t="shared" si="3"/>
        <v>53049464.789999999</v>
      </c>
      <c r="G13" s="2">
        <f t="shared" si="0"/>
        <v>7.2396687204956782</v>
      </c>
      <c r="H13" s="2">
        <v>26573865.780000001</v>
      </c>
      <c r="I13" s="2">
        <f t="shared" si="2"/>
        <v>50.092618059757058</v>
      </c>
      <c r="J13" s="2">
        <f t="shared" si="4"/>
        <v>26475599.009999998</v>
      </c>
    </row>
    <row r="14" spans="1:10" x14ac:dyDescent="0.25">
      <c r="B14" t="s">
        <v>31</v>
      </c>
      <c r="C14" s="2">
        <v>19044000</v>
      </c>
      <c r="D14" s="9">
        <f t="shared" si="1"/>
        <v>2.8437334548285849</v>
      </c>
      <c r="E14" s="2">
        <v>10736500</v>
      </c>
      <c r="F14" s="2">
        <f t="shared" si="3"/>
        <v>29780500</v>
      </c>
      <c r="G14" s="2">
        <f t="shared" si="0"/>
        <v>4.0641494722744698</v>
      </c>
      <c r="H14" s="2">
        <v>19589140.010000002</v>
      </c>
      <c r="I14" s="24">
        <f t="shared" si="2"/>
        <v>65.778412081731346</v>
      </c>
      <c r="J14" s="2">
        <f t="shared" si="4"/>
        <v>10191359.989999998</v>
      </c>
    </row>
    <row r="15" spans="1:10" x14ac:dyDescent="0.25">
      <c r="B15" t="s">
        <v>35</v>
      </c>
      <c r="C15" s="2">
        <v>16854787</v>
      </c>
      <c r="D15" s="9">
        <f t="shared" si="1"/>
        <v>2.5168305852714723</v>
      </c>
      <c r="E15" s="2">
        <v>2413000</v>
      </c>
      <c r="F15" s="2">
        <f t="shared" si="3"/>
        <v>19267787</v>
      </c>
      <c r="G15" s="2">
        <f t="shared" si="0"/>
        <v>2.6294778921759838</v>
      </c>
      <c r="H15" s="2">
        <v>9627786.5800000001</v>
      </c>
      <c r="I15" s="2">
        <f t="shared" si="2"/>
        <v>49.968305026415329</v>
      </c>
      <c r="J15" s="2">
        <f t="shared" si="4"/>
        <v>9640000.4199999999</v>
      </c>
    </row>
    <row r="16" spans="1:10" x14ac:dyDescent="0.25">
      <c r="B16" t="s">
        <v>15</v>
      </c>
      <c r="C16" s="2">
        <v>18686119</v>
      </c>
      <c r="D16" s="9">
        <f t="shared" si="1"/>
        <v>2.7902930971018729</v>
      </c>
      <c r="E16" s="2">
        <v>10426800</v>
      </c>
      <c r="F16" s="2">
        <f t="shared" si="3"/>
        <v>29112919</v>
      </c>
      <c r="G16" s="2">
        <f t="shared" si="0"/>
        <v>3.9730445892520065</v>
      </c>
      <c r="H16" s="2">
        <v>17641869.329999998</v>
      </c>
      <c r="I16" s="24">
        <f t="shared" si="2"/>
        <v>60.598077884254742</v>
      </c>
      <c r="J16" s="2">
        <f t="shared" si="4"/>
        <v>11471049.670000002</v>
      </c>
    </row>
    <row r="17" spans="1:10" x14ac:dyDescent="0.25">
      <c r="B17" t="s">
        <v>16</v>
      </c>
      <c r="C17" s="2">
        <v>1020000</v>
      </c>
      <c r="D17" s="9">
        <f t="shared" si="1"/>
        <v>0.15231086557052914</v>
      </c>
      <c r="E17" s="2">
        <v>200000</v>
      </c>
      <c r="F17" s="2">
        <f t="shared" si="3"/>
        <v>1220000</v>
      </c>
      <c r="G17" s="2">
        <f t="shared" si="0"/>
        <v>0.16649358997246028</v>
      </c>
      <c r="H17" s="2">
        <v>391385</v>
      </c>
      <c r="I17" s="2">
        <f t="shared" si="2"/>
        <v>32.080737704918036</v>
      </c>
      <c r="J17" s="2">
        <f t="shared" si="4"/>
        <v>828615</v>
      </c>
    </row>
    <row r="18" spans="1:10" x14ac:dyDescent="0.25">
      <c r="B18" t="s">
        <v>36</v>
      </c>
      <c r="C18" s="2">
        <v>34829198.609999999</v>
      </c>
      <c r="D18" s="9">
        <f t="shared" si="1"/>
        <v>5.2008484190362454</v>
      </c>
      <c r="E18" s="2">
        <v>150400</v>
      </c>
      <c r="F18" s="2">
        <f t="shared" si="3"/>
        <v>34979598.609999999</v>
      </c>
      <c r="G18" s="2">
        <f t="shared" si="0"/>
        <v>4.7736712691594922</v>
      </c>
      <c r="H18" s="2">
        <v>14245406.789999999</v>
      </c>
      <c r="I18" s="2">
        <f t="shared" si="2"/>
        <v>40.724900673753041</v>
      </c>
      <c r="J18" s="2">
        <f t="shared" si="4"/>
        <v>20734191.82</v>
      </c>
    </row>
    <row r="19" spans="1:10" s="18" customFormat="1" x14ac:dyDescent="0.25">
      <c r="A19" s="21" t="s">
        <v>37</v>
      </c>
      <c r="C19" s="19">
        <v>10200000</v>
      </c>
      <c r="D19" s="20">
        <f t="shared" si="1"/>
        <v>1.5231086557052913</v>
      </c>
      <c r="E19" s="19">
        <v>100000</v>
      </c>
      <c r="F19" s="19">
        <f t="shared" si="3"/>
        <v>10300000</v>
      </c>
      <c r="G19" s="19">
        <f t="shared" si="0"/>
        <v>1.4056426038658532</v>
      </c>
      <c r="H19" s="19">
        <v>4739999.9400000004</v>
      </c>
      <c r="I19" s="19">
        <f t="shared" si="2"/>
        <v>46.019416893203889</v>
      </c>
      <c r="J19" s="19">
        <f t="shared" si="4"/>
        <v>5560000.0599999996</v>
      </c>
    </row>
    <row r="20" spans="1:10" x14ac:dyDescent="0.25">
      <c r="A20" s="5"/>
      <c r="B20" t="s">
        <v>38</v>
      </c>
      <c r="C20" s="2">
        <v>0</v>
      </c>
      <c r="D20" s="9">
        <f t="shared" si="1"/>
        <v>0</v>
      </c>
      <c r="E20" s="2">
        <v>100000</v>
      </c>
      <c r="F20" s="2">
        <f t="shared" si="3"/>
        <v>100000</v>
      </c>
      <c r="G20" s="2">
        <v>0</v>
      </c>
      <c r="H20" s="2">
        <v>100000</v>
      </c>
      <c r="I20" s="2">
        <v>0</v>
      </c>
      <c r="J20" s="2">
        <f t="shared" si="4"/>
        <v>0</v>
      </c>
    </row>
    <row r="21" spans="1:10" x14ac:dyDescent="0.25">
      <c r="A21" s="5"/>
      <c r="B21" t="s">
        <v>39</v>
      </c>
      <c r="C21" s="2">
        <v>3000000</v>
      </c>
      <c r="D21" s="9">
        <f t="shared" si="1"/>
        <v>0.447973134030968</v>
      </c>
      <c r="E21" s="2">
        <v>0</v>
      </c>
      <c r="F21" s="2">
        <f t="shared" si="3"/>
        <v>3000000</v>
      </c>
      <c r="G21" s="2">
        <f t="shared" ref="G21:G32" si="5">(F21*100)/$F$32</f>
        <v>0.40941046714539409</v>
      </c>
      <c r="H21" s="2">
        <v>1291200</v>
      </c>
      <c r="I21" s="2">
        <f t="shared" si="2"/>
        <v>43.04</v>
      </c>
      <c r="J21" s="2">
        <f t="shared" si="4"/>
        <v>1708800</v>
      </c>
    </row>
    <row r="22" spans="1:10" x14ac:dyDescent="0.25">
      <c r="A22" s="6"/>
      <c r="B22" t="s">
        <v>40</v>
      </c>
      <c r="C22" s="2">
        <v>7200000</v>
      </c>
      <c r="D22" s="9">
        <f t="shared" si="1"/>
        <v>1.0751355216743232</v>
      </c>
      <c r="E22" s="2">
        <v>0</v>
      </c>
      <c r="F22" s="2">
        <f t="shared" si="3"/>
        <v>7200000</v>
      </c>
      <c r="G22" s="2">
        <f t="shared" si="5"/>
        <v>0.98258512114894581</v>
      </c>
      <c r="H22" s="2">
        <v>3348799.94</v>
      </c>
      <c r="I22" s="2">
        <f t="shared" si="2"/>
        <v>46.511110277777775</v>
      </c>
      <c r="J22" s="2">
        <f t="shared" si="4"/>
        <v>3851200.06</v>
      </c>
    </row>
    <row r="23" spans="1:10" s="18" customFormat="1" x14ac:dyDescent="0.25">
      <c r="A23" s="18" t="s">
        <v>18</v>
      </c>
      <c r="C23" s="19">
        <v>5000000</v>
      </c>
      <c r="D23" s="20">
        <f t="shared" si="1"/>
        <v>0.74662189005161339</v>
      </c>
      <c r="E23" s="19">
        <v>299305</v>
      </c>
      <c r="F23" s="19">
        <f t="shared" si="3"/>
        <v>5299305</v>
      </c>
      <c r="G23" s="19">
        <f t="shared" si="5"/>
        <v>0.72319697853197418</v>
      </c>
      <c r="H23" s="19">
        <v>259022.7</v>
      </c>
      <c r="I23" s="19">
        <f t="shared" si="2"/>
        <v>4.8878617101676545</v>
      </c>
      <c r="J23" s="19">
        <f t="shared" si="4"/>
        <v>5040282.3</v>
      </c>
    </row>
    <row r="24" spans="1:10" x14ac:dyDescent="0.25">
      <c r="B24" t="s">
        <v>19</v>
      </c>
      <c r="C24" s="2">
        <v>0</v>
      </c>
      <c r="D24" s="9">
        <f t="shared" si="1"/>
        <v>0</v>
      </c>
      <c r="E24" s="2">
        <v>160905</v>
      </c>
      <c r="F24" s="2">
        <f t="shared" si="3"/>
        <v>160905</v>
      </c>
      <c r="G24" s="2">
        <f t="shared" si="5"/>
        <v>2.1958730405343213E-2</v>
      </c>
      <c r="H24" s="2">
        <v>121007.77</v>
      </c>
      <c r="I24" s="24">
        <f t="shared" si="2"/>
        <v>75.204480904881763</v>
      </c>
      <c r="J24" s="2">
        <f t="shared" si="4"/>
        <v>39897.229999999996</v>
      </c>
    </row>
    <row r="25" spans="1:10" x14ac:dyDescent="0.25">
      <c r="B25" t="s">
        <v>20</v>
      </c>
      <c r="C25" s="2">
        <v>0</v>
      </c>
      <c r="D25" s="9">
        <f t="shared" si="1"/>
        <v>0</v>
      </c>
      <c r="E25" s="2">
        <v>41400</v>
      </c>
      <c r="F25" s="2">
        <f t="shared" si="3"/>
        <v>41400</v>
      </c>
      <c r="G25" s="2">
        <f t="shared" si="5"/>
        <v>5.6498644466064386E-3</v>
      </c>
      <c r="H25" s="2">
        <v>41362.080000000002</v>
      </c>
      <c r="I25" s="24">
        <f t="shared" si="2"/>
        <v>99.908405797101452</v>
      </c>
      <c r="J25" s="2">
        <f t="shared" si="4"/>
        <v>37.919999999998254</v>
      </c>
    </row>
    <row r="26" spans="1:10" x14ac:dyDescent="0.25">
      <c r="B26" t="s">
        <v>21</v>
      </c>
      <c r="C26" s="2">
        <v>0</v>
      </c>
      <c r="D26" s="9">
        <f>(C26*100)/$C$32</f>
        <v>0</v>
      </c>
      <c r="E26" s="2">
        <v>97000</v>
      </c>
      <c r="F26" s="2">
        <f t="shared" si="3"/>
        <v>97000</v>
      </c>
      <c r="G26" s="2">
        <f t="shared" si="5"/>
        <v>1.3237605104367743E-2</v>
      </c>
      <c r="H26" s="2">
        <v>96652.85</v>
      </c>
      <c r="I26" s="2">
        <v>0</v>
      </c>
      <c r="J26" s="2">
        <f>F26-H26</f>
        <v>347.14999999999418</v>
      </c>
    </row>
    <row r="27" spans="1:10" x14ac:dyDescent="0.25">
      <c r="B27" s="6" t="s">
        <v>44</v>
      </c>
      <c r="C27" s="2">
        <v>5000000</v>
      </c>
      <c r="D27" s="9">
        <f>(C27*100)/$C$32</f>
        <v>0.74662189005161339</v>
      </c>
      <c r="E27" s="2">
        <v>0</v>
      </c>
      <c r="F27" s="2">
        <f t="shared" si="3"/>
        <v>5000000</v>
      </c>
      <c r="G27" s="2">
        <f t="shared" si="5"/>
        <v>0.68235077857565685</v>
      </c>
      <c r="H27" s="2">
        <v>0</v>
      </c>
      <c r="I27" s="2">
        <f>(H27*100)/F27</f>
        <v>0</v>
      </c>
      <c r="J27" s="2">
        <f>F27-H27</f>
        <v>5000000</v>
      </c>
    </row>
    <row r="28" spans="1:10" s="18" customFormat="1" x14ac:dyDescent="0.25">
      <c r="A28" s="18" t="s">
        <v>22</v>
      </c>
      <c r="C28" s="20">
        <v>0</v>
      </c>
      <c r="D28" s="20">
        <f t="shared" si="1"/>
        <v>0</v>
      </c>
      <c r="E28" s="19">
        <v>63584897.539999999</v>
      </c>
      <c r="F28" s="19">
        <f t="shared" si="3"/>
        <v>63584897.539999999</v>
      </c>
      <c r="G28" s="19">
        <f t="shared" si="5"/>
        <v>8.6774408684144735</v>
      </c>
      <c r="H28" s="19">
        <v>42192608.280000001</v>
      </c>
      <c r="I28" s="27">
        <f t="shared" si="2"/>
        <v>66.356336036332323</v>
      </c>
      <c r="J28" s="19">
        <f t="shared" si="4"/>
        <v>21392289.259999998</v>
      </c>
    </row>
    <row r="29" spans="1:10" x14ac:dyDescent="0.25">
      <c r="B29" t="s">
        <v>23</v>
      </c>
      <c r="C29" s="2">
        <v>0</v>
      </c>
      <c r="D29" s="9">
        <f t="shared" si="1"/>
        <v>0</v>
      </c>
      <c r="E29" s="2">
        <v>63584897.539999999</v>
      </c>
      <c r="F29" s="2">
        <f t="shared" si="3"/>
        <v>63584897.539999999</v>
      </c>
      <c r="G29" s="2">
        <f t="shared" si="5"/>
        <v>8.6774408684144735</v>
      </c>
      <c r="H29" s="2">
        <v>42192608.280000001</v>
      </c>
      <c r="I29" s="24">
        <f t="shared" si="2"/>
        <v>66.356336036332323</v>
      </c>
      <c r="J29" s="2">
        <f t="shared" si="4"/>
        <v>21392289.259999998</v>
      </c>
    </row>
    <row r="30" spans="1:10" s="18" customFormat="1" x14ac:dyDescent="0.25">
      <c r="A30" s="18" t="s">
        <v>24</v>
      </c>
      <c r="C30" s="19">
        <v>2028000</v>
      </c>
      <c r="D30" s="20">
        <f t="shared" si="1"/>
        <v>0.3028298386049344</v>
      </c>
      <c r="E30" s="19">
        <v>1030000</v>
      </c>
      <c r="F30" s="19">
        <f t="shared" si="3"/>
        <v>3058000</v>
      </c>
      <c r="G30" s="19">
        <f t="shared" si="5"/>
        <v>0.41732573617687174</v>
      </c>
      <c r="H30" s="19">
        <v>1519753.5</v>
      </c>
      <c r="I30" s="19">
        <f t="shared" si="2"/>
        <v>49.69762916939176</v>
      </c>
      <c r="J30" s="19">
        <f t="shared" si="4"/>
        <v>1538246.5</v>
      </c>
    </row>
    <row r="31" spans="1:10" x14ac:dyDescent="0.25">
      <c r="B31" t="s">
        <v>25</v>
      </c>
      <c r="C31" s="2">
        <v>2028000</v>
      </c>
      <c r="D31" s="9">
        <f t="shared" si="1"/>
        <v>0.3028298386049344</v>
      </c>
      <c r="E31" s="2">
        <v>1030000</v>
      </c>
      <c r="F31" s="2">
        <f t="shared" si="3"/>
        <v>3058000</v>
      </c>
      <c r="G31" s="2">
        <f t="shared" si="5"/>
        <v>0.41732573617687174</v>
      </c>
      <c r="H31" s="2">
        <v>1519753.5</v>
      </c>
      <c r="I31" s="26">
        <f t="shared" si="2"/>
        <v>49.69762916939176</v>
      </c>
      <c r="J31" s="2">
        <f t="shared" si="4"/>
        <v>1538246.5</v>
      </c>
    </row>
    <row r="32" spans="1:10" s="1" customFormat="1" x14ac:dyDescent="0.25">
      <c r="A32" s="1" t="s">
        <v>26</v>
      </c>
      <c r="C32" s="3">
        <v>669683017.14999998</v>
      </c>
      <c r="D32" s="4">
        <f t="shared" si="1"/>
        <v>100</v>
      </c>
      <c r="E32" s="3">
        <v>63077925.899999999</v>
      </c>
      <c r="F32" s="3">
        <f t="shared" si="3"/>
        <v>732760943.04999995</v>
      </c>
      <c r="G32" s="3">
        <f t="shared" si="5"/>
        <v>100</v>
      </c>
      <c r="H32" s="3">
        <v>348522345.60000002</v>
      </c>
      <c r="I32" s="3">
        <f t="shared" si="2"/>
        <v>47.562898774234831</v>
      </c>
      <c r="J32" s="3">
        <f t="shared" si="4"/>
        <v>384238597.44999993</v>
      </c>
    </row>
    <row r="35" spans="2:5" x14ac:dyDescent="0.25">
      <c r="B35" s="14" t="s">
        <v>41</v>
      </c>
      <c r="C35" s="14" t="s">
        <v>42</v>
      </c>
      <c r="D35" s="12" t="s">
        <v>34</v>
      </c>
      <c r="E35" s="1"/>
    </row>
    <row r="36" spans="2:5" x14ac:dyDescent="0.25">
      <c r="B36" s="10" t="s">
        <v>24</v>
      </c>
      <c r="C36" s="11">
        <v>3058000</v>
      </c>
      <c r="D36" s="28">
        <v>0.41732573617687174</v>
      </c>
    </row>
    <row r="37" spans="2:5" x14ac:dyDescent="0.25">
      <c r="B37" s="10" t="s">
        <v>18</v>
      </c>
      <c r="C37" s="11">
        <v>5299305</v>
      </c>
      <c r="D37" s="28">
        <v>0.72319697853197418</v>
      </c>
    </row>
    <row r="38" spans="2:5" x14ac:dyDescent="0.25">
      <c r="B38" s="22" t="s">
        <v>37</v>
      </c>
      <c r="C38" s="11">
        <v>10300000</v>
      </c>
      <c r="D38" s="28">
        <v>1.4056426038658532</v>
      </c>
    </row>
    <row r="39" spans="2:5" x14ac:dyDescent="0.25">
      <c r="B39" s="10" t="s">
        <v>22</v>
      </c>
      <c r="C39" s="11">
        <v>63584897.539999999</v>
      </c>
      <c r="D39" s="28">
        <v>8.6774408684144735</v>
      </c>
    </row>
    <row r="40" spans="2:5" x14ac:dyDescent="0.25">
      <c r="B40" s="10" t="s">
        <v>9</v>
      </c>
      <c r="C40" s="11">
        <v>126081871.10999998</v>
      </c>
      <c r="D40" s="28">
        <v>17.206412583236819</v>
      </c>
    </row>
    <row r="41" spans="2:5" x14ac:dyDescent="0.25">
      <c r="B41" s="10" t="s">
        <v>3</v>
      </c>
      <c r="C41" s="11">
        <v>173075869.40000001</v>
      </c>
      <c r="D41" s="28">
        <v>23.619690847549741</v>
      </c>
    </row>
    <row r="42" spans="2:5" x14ac:dyDescent="0.25">
      <c r="B42" s="10" t="s">
        <v>13</v>
      </c>
      <c r="C42" s="11">
        <v>351361000</v>
      </c>
      <c r="D42" s="28">
        <v>47.950290382224274</v>
      </c>
    </row>
    <row r="43" spans="2:5" x14ac:dyDescent="0.25">
      <c r="B43" s="12" t="s">
        <v>26</v>
      </c>
      <c r="C43" s="13">
        <f>SUM(C36:C42)</f>
        <v>732760943.04999995</v>
      </c>
      <c r="D43" s="15">
        <v>1</v>
      </c>
      <c r="E43" s="17"/>
    </row>
    <row r="66" spans="2:3" x14ac:dyDescent="0.25">
      <c r="C66" s="2"/>
    </row>
    <row r="67" spans="2:3" x14ac:dyDescent="0.25">
      <c r="C67" s="2"/>
    </row>
    <row r="68" spans="2:3" x14ac:dyDescent="0.25">
      <c r="B68" s="14" t="s">
        <v>45</v>
      </c>
      <c r="C68" s="23" t="s">
        <v>46</v>
      </c>
    </row>
    <row r="69" spans="2:3" x14ac:dyDescent="0.25">
      <c r="B69" s="10" t="s">
        <v>47</v>
      </c>
      <c r="C69" s="11">
        <v>348522345.60000002</v>
      </c>
    </row>
    <row r="70" spans="2:3" x14ac:dyDescent="0.25">
      <c r="B70" s="10" t="s">
        <v>48</v>
      </c>
      <c r="C70" s="11">
        <v>384238597.44999993</v>
      </c>
    </row>
    <row r="71" spans="2:3" x14ac:dyDescent="0.25">
      <c r="B71" s="10"/>
      <c r="C71" s="13">
        <f>SUM(C69:C70)</f>
        <v>732760943.04999995</v>
      </c>
    </row>
    <row r="72" spans="2:3" x14ac:dyDescent="0.25">
      <c r="C72" s="2"/>
    </row>
  </sheetData>
  <mergeCells count="1">
    <mergeCell ref="A2:B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C416-9B72-4E17-962C-6B653F9F8C51}">
  <dimension ref="A1:A5"/>
  <sheetViews>
    <sheetView workbookViewId="0">
      <selection activeCell="B10" sqref="B10"/>
    </sheetView>
  </sheetViews>
  <sheetFormatPr baseColWidth="10" defaultRowHeight="15" x14ac:dyDescent="0.25"/>
  <sheetData>
    <row r="1" spans="1:1" x14ac:dyDescent="0.25">
      <c r="A1" t="s">
        <v>5</v>
      </c>
    </row>
    <row r="2" spans="1:1" x14ac:dyDescent="0.25">
      <c r="A2" t="s">
        <v>17</v>
      </c>
    </row>
    <row r="3" spans="1:1" x14ac:dyDescent="0.25">
      <c r="A3" t="s">
        <v>27</v>
      </c>
    </row>
    <row r="4" spans="1:1" x14ac:dyDescent="0.25">
      <c r="A4" t="s">
        <v>28</v>
      </c>
    </row>
    <row r="5" spans="1:1" x14ac:dyDescent="0.25">
      <c r="A5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1er. Trim</vt:lpstr>
      <vt:lpstr>2do Trim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2023-08-16T18:51:49Z</dcterms:created>
  <dcterms:modified xsi:type="dcterms:W3CDTF">2024-07-23T22:22:16Z</dcterms:modified>
</cp:coreProperties>
</file>