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40D95872-8039-408A-9B06-CAFC26B0B683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4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69" i="9" l="1"/>
  <c r="Z769" i="9"/>
  <c r="V769" i="9" l="1"/>
  <c r="U769" i="9" l="1"/>
  <c r="AA769" i="9"/>
  <c r="AG771" i="9"/>
  <c r="AB769" i="9"/>
  <c r="AC769" i="9"/>
  <c r="T769" i="9"/>
  <c r="W769" i="9"/>
  <c r="X769" i="9"/>
  <c r="S769" i="9"/>
  <c r="AD727" i="9"/>
  <c r="M727" i="9" s="1"/>
  <c r="AD708" i="9"/>
  <c r="M708" i="9" s="1"/>
  <c r="AD691" i="9"/>
  <c r="M691" i="9" s="1"/>
  <c r="AD672" i="9"/>
  <c r="M672" i="9" s="1"/>
  <c r="AD613" i="9"/>
  <c r="M613" i="9" s="1"/>
  <c r="AD529" i="9"/>
  <c r="M529" i="9" s="1"/>
  <c r="AD413" i="9"/>
  <c r="M413" i="9" s="1"/>
  <c r="AD393" i="9"/>
  <c r="M393" i="9" s="1"/>
  <c r="AD372" i="9"/>
  <c r="M372" i="9" s="1"/>
  <c r="AD294" i="9"/>
  <c r="M294" i="9" s="1"/>
  <c r="AD237" i="9"/>
  <c r="M237" i="9" s="1"/>
  <c r="AD196" i="9"/>
  <c r="M196" i="9" s="1"/>
  <c r="AD177" i="9"/>
  <c r="M177" i="9" s="1"/>
  <c r="AD89" i="9"/>
  <c r="M89" i="9" s="1"/>
  <c r="AD67" i="9"/>
  <c r="M67" i="9" s="1"/>
  <c r="AD158" i="9" l="1"/>
  <c r="M158" i="9" s="1"/>
  <c r="AD509" i="9"/>
  <c r="M509" i="9" s="1"/>
  <c r="AD335" i="9"/>
  <c r="M335" i="9" s="1"/>
  <c r="AD256" i="9"/>
  <c r="M256" i="9" s="1"/>
  <c r="AD432" i="9"/>
  <c r="M432" i="9" s="1"/>
  <c r="AD137" i="9" l="1"/>
  <c r="M137" i="9" s="1"/>
  <c r="R591" i="9"/>
  <c r="AD590" i="9"/>
  <c r="M590" i="9" s="1"/>
  <c r="AD548" i="9"/>
  <c r="M548" i="9" s="1"/>
  <c r="AD489" i="9"/>
  <c r="M489" i="9" s="1"/>
  <c r="AD470" i="9"/>
  <c r="M470" i="9" s="1"/>
  <c r="AD353" i="9"/>
  <c r="M353" i="9" s="1"/>
  <c r="AD316" i="9"/>
  <c r="M316" i="9" s="1"/>
  <c r="AD216" i="9"/>
  <c r="M216" i="9" s="1"/>
  <c r="AD113" i="9"/>
  <c r="M113" i="9" s="1"/>
  <c r="AD47" i="9"/>
  <c r="M47" i="9" s="1"/>
  <c r="AD25" i="9"/>
  <c r="M25" i="9" s="1"/>
  <c r="AD3" i="9"/>
  <c r="M3" i="9" s="1"/>
  <c r="R769" i="9" l="1"/>
  <c r="AD751" i="9" l="1"/>
  <c r="M751" i="9" s="1"/>
  <c r="AD652" i="9" l="1"/>
  <c r="M652" i="9" s="1"/>
  <c r="AD632" i="9" l="1"/>
  <c r="M632" i="9" s="1"/>
  <c r="AD572" i="9"/>
  <c r="M572" i="9" s="1"/>
  <c r="AD451" i="9"/>
  <c r="M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D275" i="9" l="1"/>
  <c r="M275" i="9" s="1"/>
  <c r="AD769" i="9"/>
  <c r="M769" i="9" s="1"/>
</calcChain>
</file>

<file path=xl/sharedStrings.xml><?xml version="1.0" encoding="utf-8"?>
<sst xmlns="http://schemas.openxmlformats.org/spreadsheetml/2006/main" count="1485" uniqueCount="240">
  <si>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</si>
  <si>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</si>
  <si>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</si>
  <si>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</si>
  <si>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</si>
  <si>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</si>
  <si>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</si>
  <si>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</si>
  <si>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</si>
  <si>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</si>
  <si>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</si>
  <si>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</si>
  <si>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</si>
  <si>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</si>
  <si>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</si>
  <si>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</si>
  <si>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</si>
  <si>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</si>
  <si>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</si>
  <si>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</si>
  <si>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</si>
  <si>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</si>
  <si>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</si>
  <si>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</si>
  <si>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</si>
  <si>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</si>
  <si>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</si>
  <si>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</si>
  <si>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</si>
  <si>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</si>
  <si>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</si>
  <si>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</si>
  <si>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</si>
  <si>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</si>
  <si>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</si>
  <si>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</si>
  <si>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</si>
  <si>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</si>
  <si>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</si>
  <si>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</si>
  <si>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</si>
  <si>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</si>
  <si>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</si>
  <si>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</si>
  <si>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</si>
  <si>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</si>
  <si>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</si>
  <si>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</si>
  <si>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</si>
  <si>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</si>
  <si>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</si>
  <si>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</si>
  <si>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</si>
  <si>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</si>
  <si>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</si>
  <si>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</si>
  <si>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</si>
  <si>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</si>
  <si>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</si>
  <si>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</si>
  <si>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</si>
  <si>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</si>
  <si>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</si>
  <si>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</si>
  <si>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</si>
  <si>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</si>
  <si>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</si>
  <si>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</si>
  <si>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</si>
  <si>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</si>
  <si>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</si>
  <si>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</si>
  <si>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</si>
  <si>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</si>
  <si>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</si>
  <si>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</si>
  <si>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</si>
  <si>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</si>
  <si>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</si>
  <si>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</si>
  <si>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</si>
  <si>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</si>
  <si>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</si>
  <si>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</si>
  <si>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</si>
  <si>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</si>
  <si>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</si>
  <si>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</si>
  <si>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</si>
  <si>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</si>
  <si>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</si>
  <si>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</si>
  <si>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</si>
  <si>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</si>
  <si>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</si>
  <si>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</si>
  <si>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</si>
  <si>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</si>
  <si>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</si>
  <si>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</si>
  <si>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</si>
  <si>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</si>
  <si>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</si>
  <si>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</si>
  <si>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</si>
  <si>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</si>
  <si>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</si>
  <si>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</si>
  <si>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</si>
  <si>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</si>
  <si>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</si>
  <si>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</si>
  <si>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</si>
  <si>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</si>
  <si>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</si>
  <si>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</si>
  <si>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</si>
  <si>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</si>
  <si>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</si>
  <si>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</si>
  <si>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</si>
  <si>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</si>
  <si>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</si>
  <si>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</si>
  <si>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</si>
  <si>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</si>
  <si>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</si>
  <si>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</si>
  <si>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</si>
  <si>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</si>
  <si>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</si>
  <si>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</si>
  <si>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</si>
  <si>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</si>
  <si>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</si>
  <si>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</si>
  <si>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</si>
  <si>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</si>
  <si>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</si>
  <si>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</si>
  <si>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</si>
  <si>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</si>
  <si>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</si>
  <si>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</si>
  <si>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</si>
  <si>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</si>
  <si>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</si>
  <si>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</si>
  <si>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</si>
  <si>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</si>
  <si>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</si>
  <si>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</si>
  <si>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</si>
  <si>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</si>
  <si>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</si>
  <si>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</si>
  <si>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</si>
  <si>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</si>
  <si>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</si>
  <si>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</si>
  <si>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</si>
  <si>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</si>
  <si>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</si>
  <si>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</si>
  <si>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</si>
  <si>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</si>
  <si>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</si>
  <si>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</si>
  <si>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</si>
  <si>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</si>
  <si>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</si>
  <si>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</si>
  <si>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</si>
  <si>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</si>
  <si>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</si>
  <si>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</si>
  <si>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</si>
  <si>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</si>
  <si>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</si>
  <si>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</si>
  <si>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</si>
  <si>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</si>
  <si>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</si>
  <si>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</si>
  <si>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</si>
  <si>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</si>
  <si>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</si>
  <si>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</si>
  <si>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</si>
  <si>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</si>
  <si>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</si>
  <si>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</si>
  <si>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</si>
  <si>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</si>
  <si>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</si>
  <si>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</si>
  <si>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</si>
  <si>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</si>
  <si>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</si>
  <si>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</si>
  <si>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</si>
  <si>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</si>
  <si>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</si>
  <si>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</si>
  <si>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</si>
  <si>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</si>
  <si>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</si>
  <si>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</si>
  <si>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</si>
  <si>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</si>
  <si>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</si>
  <si>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</si>
  <si>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</si>
  <si>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</si>
  <si>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</si>
  <si>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</si>
  <si>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</si>
  <si>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</si>
  <si>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</si>
  <si>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</si>
  <si>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</si>
  <si>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</si>
  <si>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</si>
  <si>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</si>
  <si>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</si>
  <si>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</si>
  <si>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</si>
  <si>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</si>
  <si>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</si>
  <si>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</si>
  <si>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</si>
  <si>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</si>
  <si>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</si>
  <si>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</si>
  <si>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</si>
  <si>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</si>
  <si>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</si>
  <si>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</si>
  <si>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EJERCICIO 2024 DEL AYUNTAMIENTO DE AHOME</t>
  </si>
  <si>
    <t>COMPARATIVO DE EJERCIICIOS 2013 A 2024 - MUNICIPIO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</si>
</sst>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0" fillId="6" borderId="2" xfId="1" applyFont="1" applyFill="1" applyBorder="1"/>
    <xf numFmtId="43" fontId="1" fillId="0" borderId="2" xfId="4" applyFont="1" applyFill="1" applyBorder="1"/>
    <xf numFmtId="43" fontId="12" fillId="6" borderId="2" xfId="1" applyFont="1" applyFill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2024'!$B$137:$M$137</c:f>
              <c:numCache>
                <c:formatCode>_(* #,##0.00_);_(* \(#,##0.00\);_(* "-"??_);_(@_)</c:formatCode>
                <c:ptCount val="12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6531672.5800000001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2024'!$B$352:$M$352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2024'!$B$353:$M$353</c:f>
              <c:numCache>
                <c:formatCode>_(* #,##0.00_);_(* \(#,##0.00\);_(* "-"??_);_(@_)</c:formatCode>
                <c:ptCount val="12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128709739.82000001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2024'!$B$392:$M$392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2024'!$B$393:$M$393</c:f>
              <c:numCache>
                <c:formatCode>_(* #,##0.00_);_(* \(#,##0.00\);_(* "-"??_);_(@_)</c:formatCode>
                <c:ptCount val="12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538203.79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2024'!$B$412:$M$412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2024'!$B$413:$M$413</c:f>
              <c:numCache>
                <c:formatCode>_(* #,##0.00_);_(* \(#,##0.00\);_(* "-"??_);_(@_)</c:formatCode>
                <c:ptCount val="12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11789273.540000001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2024'!$B$431:$M$431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2024'!$B$432:$M$432</c:f>
              <c:numCache>
                <c:formatCode>_(* #,##0.00_);_(* \(#,##0.00\);_(* "-"??_);_(@_)</c:formatCode>
                <c:ptCount val="12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7309225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2024'!$B$450:$M$450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2024'!$B$451:$M$451</c:f>
              <c:numCache>
                <c:formatCode>_(* #,##0.00_);_(* \(#,##0.00\);_(* "-"??_);_(@_)</c:formatCode>
                <c:ptCount val="12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135972839.36000001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2024'!$B$469:$M$469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2024'!$B$470:$M$470</c:f>
              <c:numCache>
                <c:formatCode>_(* #,##0.00_);_(* \(#,##0.00\);_(* "-"??_);_(@_)</c:formatCode>
                <c:ptCount val="12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2024'!$B$488:$M$488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2024'!$B$489:$M$489</c:f>
              <c:numCache>
                <c:formatCode>_(* #,##0.00_);_(* \(#,##0.00\);_(* "-"??_);_(@_)</c:formatCode>
                <c:ptCount val="12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1397513.16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2024'!$B$508:$M$508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2024'!$B$509:$M$509</c:f>
              <c:numCache>
                <c:formatCode>_(* #,##0.00_);_(* \(#,##0.00\);_(* "-"??_);_(@_)</c:formatCode>
                <c:ptCount val="12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25788878.050000001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2024'!$B$528:$M$528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2024'!$B$529:$M$529</c:f>
              <c:numCache>
                <c:formatCode>_(* #,##0.00_);_(* \(#,##0.00\);_(* "-"??_);_(@_)</c:formatCode>
                <c:ptCount val="12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10018436.5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2024'!$B$547:$M$547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2024'!$B$548:$M$548</c:f>
              <c:numCache>
                <c:formatCode>_(* #,##0.00_);_(* \(#,##0.00\);_(* "-"??_);_(@_)</c:formatCode>
                <c:ptCount val="12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48813734.100000001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2024'!$B$157:$M$157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2024'!$B$158:$M$158</c:f>
              <c:numCache>
                <c:formatCode>_(* #,##0.00_);_(* \(#,##0.00\);_(* "-"??_);_(@_)</c:formatCode>
                <c:ptCount val="12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2599398.9499999997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2024'!$B$589:$M$589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2024'!$B$590:$M$590</c:f>
              <c:numCache>
                <c:formatCode>_(* #,##0.00_);_(* \(#,##0.00\);_(* "-"??_);_(@_)</c:formatCode>
                <c:ptCount val="12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214145470.26000002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2024'!$B$707:$M$707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2024'!$B$708:$M$708</c:f>
              <c:numCache>
                <c:formatCode>_(* #,##0.00_);_(* \(#,##0.00\);_(* "-"??_);_(@_)</c:formatCode>
                <c:ptCount val="12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58124760.149999999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2024'!$R$157:$AC$157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2024'!$R$158:$AC$158</c:f>
              <c:numCache>
                <c:formatCode>_(* #,##0.00_);_(* \(#,##0.00\);_(* "-"??_);_(@_)</c:formatCode>
                <c:ptCount val="12"/>
                <c:pt idx="0">
                  <c:v>183490.49</c:v>
                </c:pt>
                <c:pt idx="1">
                  <c:v>282651.59000000003</c:v>
                </c:pt>
                <c:pt idx="2">
                  <c:v>318511.65000000002</c:v>
                </c:pt>
                <c:pt idx="3">
                  <c:v>351659.46</c:v>
                </c:pt>
                <c:pt idx="4">
                  <c:v>353838.69</c:v>
                </c:pt>
                <c:pt idx="5">
                  <c:v>264451.09999999998</c:v>
                </c:pt>
                <c:pt idx="6">
                  <c:v>280866.74</c:v>
                </c:pt>
                <c:pt idx="7">
                  <c:v>229489.85</c:v>
                </c:pt>
                <c:pt idx="8">
                  <c:v>334439.38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2024'!$R$176:$AC$176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2024'!$R$177:$AC$177</c:f>
              <c:numCache>
                <c:formatCode>_(* #,##0.00_);_(* \(#,##0.00\);_(* "-"??_);_(@_)</c:formatCode>
                <c:ptCount val="12"/>
                <c:pt idx="0">
                  <c:v>566469.26</c:v>
                </c:pt>
                <c:pt idx="1">
                  <c:v>998575.98</c:v>
                </c:pt>
                <c:pt idx="2">
                  <c:v>382910.63</c:v>
                </c:pt>
                <c:pt idx="3">
                  <c:v>547568.26</c:v>
                </c:pt>
                <c:pt idx="4">
                  <c:v>390636.35000000003</c:v>
                </c:pt>
                <c:pt idx="5">
                  <c:v>759679.95000000007</c:v>
                </c:pt>
                <c:pt idx="6">
                  <c:v>285943.86</c:v>
                </c:pt>
                <c:pt idx="7">
                  <c:v>473113.42</c:v>
                </c:pt>
                <c:pt idx="8">
                  <c:v>367710.17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2024'!$R$195:$AC$195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2024'!$R$196:$AC$196</c:f>
              <c:numCache>
                <c:formatCode>_(* #,##0.00_);_(* \(#,##0.00\);_(* "-"??_);_(@_)</c:formatCode>
                <c:ptCount val="12"/>
                <c:pt idx="0">
                  <c:v>1884136.04</c:v>
                </c:pt>
                <c:pt idx="1">
                  <c:v>1712132.95</c:v>
                </c:pt>
                <c:pt idx="2">
                  <c:v>3371469.84</c:v>
                </c:pt>
                <c:pt idx="3">
                  <c:v>140738.36000000002</c:v>
                </c:pt>
                <c:pt idx="4">
                  <c:v>387861.11</c:v>
                </c:pt>
                <c:pt idx="5">
                  <c:v>335053.08</c:v>
                </c:pt>
                <c:pt idx="6">
                  <c:v>218161.88</c:v>
                </c:pt>
                <c:pt idx="7">
                  <c:v>128818.14</c:v>
                </c:pt>
                <c:pt idx="8">
                  <c:v>105794.28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2024'!$R$236:$AC$236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2024'!$R$237:$AC$237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2024'!$R$255:$AC$255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2024'!$R$256:$AC$256</c:f>
              <c:numCache>
                <c:formatCode>_(* #,##0.00_);_(* \(#,##0.00\);_(* "-"??_);_(@_)</c:formatCode>
                <c:ptCount val="12"/>
                <c:pt idx="0">
                  <c:v>442602.43</c:v>
                </c:pt>
                <c:pt idx="1">
                  <c:v>1251217.3900000001</c:v>
                </c:pt>
                <c:pt idx="2">
                  <c:v>2358693.2600000002</c:v>
                </c:pt>
                <c:pt idx="3">
                  <c:v>774021.34</c:v>
                </c:pt>
                <c:pt idx="4">
                  <c:v>1529859.58</c:v>
                </c:pt>
                <c:pt idx="5">
                  <c:v>698672.68</c:v>
                </c:pt>
                <c:pt idx="6">
                  <c:v>1364215.09</c:v>
                </c:pt>
                <c:pt idx="7">
                  <c:v>1398964.8</c:v>
                </c:pt>
                <c:pt idx="8">
                  <c:v>596256.37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2024'!$R$274:$AC$274</c:f>
              <c:numCache>
                <c:formatCode>General</c:formatCode>
                <c:ptCount val="12"/>
              </c:numCache>
            </c:numRef>
          </c:cat>
          <c:val>
            <c:numRef>
              <c:f>'GRÁFICAS GASTOS 2024'!$R$275:$AC$275</c:f>
              <c:numCache>
                <c:formatCode>_(* #,##0.00_);_(* \(#,##0.00\);_(* "-"??_);_(@_)</c:formatCode>
                <c:ptCount val="12"/>
                <c:pt idx="0">
                  <c:v>5179678.78</c:v>
                </c:pt>
                <c:pt idx="1">
                  <c:v>4942002.99</c:v>
                </c:pt>
                <c:pt idx="2">
                  <c:v>4835479.92</c:v>
                </c:pt>
                <c:pt idx="3">
                  <c:v>884096.9</c:v>
                </c:pt>
                <c:pt idx="4">
                  <c:v>10029505.029999999</c:v>
                </c:pt>
                <c:pt idx="5">
                  <c:v>404640.73</c:v>
                </c:pt>
                <c:pt idx="6">
                  <c:v>5322057.26</c:v>
                </c:pt>
                <c:pt idx="7">
                  <c:v>6249938.8899999997</c:v>
                </c:pt>
                <c:pt idx="8">
                  <c:v>350519.51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2024'!$R$315:$AC$315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2024'!$R$316:$AC$316</c:f>
              <c:numCache>
                <c:formatCode>_(* #,##0.00_);_(* \(#,##0.00\);_(* "-"??_);_(@_)</c:formatCode>
                <c:ptCount val="12"/>
                <c:pt idx="0">
                  <c:v>5409230.6100000003</c:v>
                </c:pt>
                <c:pt idx="1">
                  <c:v>1616009.34</c:v>
                </c:pt>
                <c:pt idx="2">
                  <c:v>1966304.96</c:v>
                </c:pt>
                <c:pt idx="3">
                  <c:v>3557507.13</c:v>
                </c:pt>
                <c:pt idx="4">
                  <c:v>2282044.14</c:v>
                </c:pt>
                <c:pt idx="5">
                  <c:v>3197442.56</c:v>
                </c:pt>
                <c:pt idx="6">
                  <c:v>2624627.33</c:v>
                </c:pt>
                <c:pt idx="7">
                  <c:v>7980198.9800000004</c:v>
                </c:pt>
                <c:pt idx="8">
                  <c:v>2726957.87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2024'!$R$334:$AC$334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2024'!$R$335:$AC$335</c:f>
              <c:numCache>
                <c:formatCode>_(* #,##0.00_);_(* \(#,##0.00\);_(* "-"??_);_(@_)</c:formatCode>
                <c:ptCount val="12"/>
                <c:pt idx="0">
                  <c:v>4336019.58</c:v>
                </c:pt>
                <c:pt idx="1">
                  <c:v>1534761.79</c:v>
                </c:pt>
                <c:pt idx="2">
                  <c:v>536741.89</c:v>
                </c:pt>
                <c:pt idx="3">
                  <c:v>256240.97</c:v>
                </c:pt>
                <c:pt idx="4">
                  <c:v>526949.38</c:v>
                </c:pt>
                <c:pt idx="5">
                  <c:v>544129.04</c:v>
                </c:pt>
                <c:pt idx="6">
                  <c:v>211847.81</c:v>
                </c:pt>
                <c:pt idx="7">
                  <c:v>207538.25</c:v>
                </c:pt>
                <c:pt idx="8">
                  <c:v>289109.56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2024'!$B$176:$M$176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2024'!$B$177:$M$177</c:f>
              <c:numCache>
                <c:formatCode>_(* #,##0.00_);_(* \(#,##0.00\);_(* "-"??_);_(@_)</c:formatCode>
                <c:ptCount val="12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4772607.88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2024'!$R$352:$AC$352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2024'!$R$353:$AC$353</c:f>
              <c:numCache>
                <c:formatCode>_(* #,##0.00_);_(* \(#,##0.00\);_(* "-"??_);_(@_)</c:formatCode>
                <c:ptCount val="12"/>
                <c:pt idx="0">
                  <c:v>5731210.7700000005</c:v>
                </c:pt>
                <c:pt idx="1">
                  <c:v>18415106.490000002</c:v>
                </c:pt>
                <c:pt idx="2">
                  <c:v>15984173.890000001</c:v>
                </c:pt>
                <c:pt idx="3">
                  <c:v>17696920.539999999</c:v>
                </c:pt>
                <c:pt idx="4">
                  <c:v>18971720.699999999</c:v>
                </c:pt>
                <c:pt idx="5">
                  <c:v>9398590</c:v>
                </c:pt>
                <c:pt idx="6">
                  <c:v>25322698.780000001</c:v>
                </c:pt>
                <c:pt idx="7">
                  <c:v>13115260.390000001</c:v>
                </c:pt>
                <c:pt idx="8">
                  <c:v>4074058.2600000002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2024'!$R$392:$AC$392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2024'!$R$393:$AC$393</c:f>
              <c:numCache>
                <c:formatCode>_(* #,##0.00_);_(* \(#,##0.00\);_(* "-"??_);_(@_)</c:formatCode>
                <c:ptCount val="12"/>
                <c:pt idx="0">
                  <c:v>10217</c:v>
                </c:pt>
                <c:pt idx="1">
                  <c:v>58733.14</c:v>
                </c:pt>
                <c:pt idx="2">
                  <c:v>12890</c:v>
                </c:pt>
                <c:pt idx="3">
                  <c:v>70272.009999999995</c:v>
                </c:pt>
                <c:pt idx="4">
                  <c:v>48970.46</c:v>
                </c:pt>
                <c:pt idx="5">
                  <c:v>21020.600000000002</c:v>
                </c:pt>
                <c:pt idx="6">
                  <c:v>17232.490000000002</c:v>
                </c:pt>
                <c:pt idx="7">
                  <c:v>128045.14</c:v>
                </c:pt>
                <c:pt idx="8">
                  <c:v>170822.95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2024'!$R$412:$AC$412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2024'!$R$413:$AC$413</c:f>
              <c:numCache>
                <c:formatCode>_(* #,##0.00_);_(* \(#,##0.00\);_(* "-"??_);_(@_)</c:formatCode>
                <c:ptCount val="12"/>
                <c:pt idx="0">
                  <c:v>3635724.63</c:v>
                </c:pt>
                <c:pt idx="1">
                  <c:v>1202757.25</c:v>
                </c:pt>
                <c:pt idx="2">
                  <c:v>1312075.79</c:v>
                </c:pt>
                <c:pt idx="3">
                  <c:v>1858133.37</c:v>
                </c:pt>
                <c:pt idx="4">
                  <c:v>1425242.16</c:v>
                </c:pt>
                <c:pt idx="5">
                  <c:v>670391.05000000005</c:v>
                </c:pt>
                <c:pt idx="6">
                  <c:v>483676.03</c:v>
                </c:pt>
                <c:pt idx="7">
                  <c:v>372353.38</c:v>
                </c:pt>
                <c:pt idx="8">
                  <c:v>828919.88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2024'!$R$431:$AC$431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2024'!$R$432:$AC$432</c:f>
              <c:numCache>
                <c:formatCode>_(* #,##0.00_);_(* \(#,##0.00\);_(* "-"??_);_(@_)</c:formatCode>
                <c:ptCount val="12"/>
                <c:pt idx="0">
                  <c:v>804279</c:v>
                </c:pt>
                <c:pt idx="1">
                  <c:v>724700</c:v>
                </c:pt>
                <c:pt idx="2">
                  <c:v>1246329</c:v>
                </c:pt>
                <c:pt idx="3">
                  <c:v>736526</c:v>
                </c:pt>
                <c:pt idx="4">
                  <c:v>753798</c:v>
                </c:pt>
                <c:pt idx="5">
                  <c:v>742654</c:v>
                </c:pt>
                <c:pt idx="6">
                  <c:v>760481</c:v>
                </c:pt>
                <c:pt idx="7">
                  <c:v>803110</c:v>
                </c:pt>
                <c:pt idx="8">
                  <c:v>737348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2024'!$R$450:$AC$450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2024'!$R$451:$AC$451</c:f>
              <c:numCache>
                <c:formatCode>_(* #,##0.00_);_(* \(#,##0.00\);_(* "-"??_);_(@_)</c:formatCode>
                <c:ptCount val="12"/>
                <c:pt idx="0">
                  <c:v>13959284.560000001</c:v>
                </c:pt>
                <c:pt idx="1">
                  <c:v>21290510.5</c:v>
                </c:pt>
                <c:pt idx="2">
                  <c:v>12318857.1</c:v>
                </c:pt>
                <c:pt idx="3">
                  <c:v>17410831.600000001</c:v>
                </c:pt>
                <c:pt idx="4">
                  <c:v>17763827.370000001</c:v>
                </c:pt>
                <c:pt idx="5">
                  <c:v>14277001.370000001</c:v>
                </c:pt>
                <c:pt idx="6">
                  <c:v>13789418.73</c:v>
                </c:pt>
                <c:pt idx="7">
                  <c:v>13131787.199999999</c:v>
                </c:pt>
                <c:pt idx="8">
                  <c:v>12031320.93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2024'!$R$469:$AC$469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2024'!$R$470:$AC$470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2024'!$R$488:$AC$488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2024'!$R$489:$AC$489</c:f>
              <c:numCache>
                <c:formatCode>_(* #,##0.00_);_(* \(#,##0.00\);_(* "-"??_);_(@_)</c:formatCode>
                <c:ptCount val="12"/>
                <c:pt idx="0">
                  <c:v>60035.360000000001</c:v>
                </c:pt>
                <c:pt idx="1">
                  <c:v>230519.1</c:v>
                </c:pt>
                <c:pt idx="4">
                  <c:v>1000000</c:v>
                </c:pt>
                <c:pt idx="6">
                  <c:v>106958.7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2024'!$R$508:$AC$508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2024'!$R$509:$AC$509</c:f>
              <c:numCache>
                <c:formatCode>_(* #,##0.00_);_(* \(#,##0.00\);_(* "-"??_);_(@_)</c:formatCode>
                <c:ptCount val="12"/>
                <c:pt idx="0">
                  <c:v>3233270.2</c:v>
                </c:pt>
                <c:pt idx="1">
                  <c:v>6069402.79</c:v>
                </c:pt>
                <c:pt idx="2">
                  <c:v>2118605.5</c:v>
                </c:pt>
                <c:pt idx="3">
                  <c:v>1750672.9100000001</c:v>
                </c:pt>
                <c:pt idx="4">
                  <c:v>1681796.99</c:v>
                </c:pt>
                <c:pt idx="5">
                  <c:v>3144141.6</c:v>
                </c:pt>
                <c:pt idx="6">
                  <c:v>2386126.88</c:v>
                </c:pt>
                <c:pt idx="7">
                  <c:v>2840335.89</c:v>
                </c:pt>
                <c:pt idx="8">
                  <c:v>2564525.29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2024'!$R$528:$AC$528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2024'!$R$529:$AC$529</c:f>
              <c:numCache>
                <c:formatCode>_(* #,##0.00_);_(* \(#,##0.00\);_(* "-"??_);_(@_)</c:formatCode>
                <c:ptCount val="12"/>
                <c:pt idx="0">
                  <c:v>114052.8</c:v>
                </c:pt>
                <c:pt idx="1">
                  <c:v>1162875.8</c:v>
                </c:pt>
                <c:pt idx="2">
                  <c:v>347500</c:v>
                </c:pt>
                <c:pt idx="3">
                  <c:v>1914630</c:v>
                </c:pt>
                <c:pt idx="4">
                  <c:v>2227692.6</c:v>
                </c:pt>
                <c:pt idx="5">
                  <c:v>136305.4</c:v>
                </c:pt>
                <c:pt idx="6">
                  <c:v>1026846.3</c:v>
                </c:pt>
                <c:pt idx="7">
                  <c:v>1065072</c:v>
                </c:pt>
                <c:pt idx="8">
                  <c:v>2023461.6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2024'!$R$547:$AC$547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2024'!$R$548:$AC$548</c:f>
              <c:numCache>
                <c:formatCode>_(* #,##0.00_);_(* \(#,##0.00\);_(* "-"??_);_(@_)</c:formatCode>
                <c:ptCount val="12"/>
                <c:pt idx="0">
                  <c:v>4087490.43</c:v>
                </c:pt>
                <c:pt idx="1">
                  <c:v>6585092.9199999999</c:v>
                </c:pt>
                <c:pt idx="2">
                  <c:v>7342631.29</c:v>
                </c:pt>
                <c:pt idx="3">
                  <c:v>4080787.17</c:v>
                </c:pt>
                <c:pt idx="4">
                  <c:v>9435761.9900000002</c:v>
                </c:pt>
                <c:pt idx="5">
                  <c:v>3689520.35</c:v>
                </c:pt>
                <c:pt idx="6">
                  <c:v>4723984.1500000004</c:v>
                </c:pt>
                <c:pt idx="7">
                  <c:v>3549392.5</c:v>
                </c:pt>
                <c:pt idx="8">
                  <c:v>5319073.3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2024'!$B$195:$M$195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2024'!$B$196:$M$196</c:f>
              <c:numCache>
                <c:formatCode>_(* #,##0.00_);_(* \(#,##0.00\);_(* "-"??_);_(@_)</c:formatCode>
                <c:ptCount val="12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8284165.6800000006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2024'!$R$589:$AC$589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2024'!$R$590:$AC$590</c:f>
              <c:numCache>
                <c:formatCode>_(* #,##0.00_);_(* \(#,##0.00\);_(* "-"??_);_(@_)</c:formatCode>
                <c:ptCount val="12"/>
                <c:pt idx="0">
                  <c:v>22532182.27</c:v>
                </c:pt>
                <c:pt idx="1">
                  <c:v>26266575.73</c:v>
                </c:pt>
                <c:pt idx="2">
                  <c:v>23489699.77</c:v>
                </c:pt>
                <c:pt idx="3">
                  <c:v>25006025.539999999</c:v>
                </c:pt>
                <c:pt idx="4">
                  <c:v>23298701.650000002</c:v>
                </c:pt>
                <c:pt idx="5">
                  <c:v>21353760.280000001</c:v>
                </c:pt>
                <c:pt idx="6">
                  <c:v>26570698.240000002</c:v>
                </c:pt>
                <c:pt idx="7">
                  <c:v>24534454.240000002</c:v>
                </c:pt>
                <c:pt idx="8">
                  <c:v>21093372.539999999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2024'!$B$215:$M$215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2024'!$B$216:$M$216</c:f>
              <c:numCache>
                <c:formatCode>_(* #,##0.00_);_(* \(#,##0.00\);_(* "-"??_);_(@_)</c:formatCode>
                <c:ptCount val="12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179248703.38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2024'!$B$293:$M$293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2024'!$B$294:$M$294</c:f>
              <c:numCache>
                <c:formatCode>_(* #,##0.00_);_(* \(#,##0.00\);_(* "-"??_);_(@_)</c:formatCode>
                <c:ptCount val="12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69441010.439999998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2024'!$B$371:$M$371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2024'!$B$372:$M$372</c:f>
              <c:numCache>
                <c:formatCode>_(* #,##0.00_);_(* \(#,##0.00\);_(* "-"??_);_(@_)</c:formatCode>
                <c:ptCount val="12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13951531.780000001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2024'!$R$215:$AC$215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2024'!$R$216:$AC$216</c:f>
              <c:numCache>
                <c:formatCode>_(* #,##0.00_);_(* \(#,##0.00\);_(* "-"??_);_(@_)</c:formatCode>
                <c:ptCount val="12"/>
                <c:pt idx="0">
                  <c:v>19988797.699999999</c:v>
                </c:pt>
                <c:pt idx="1">
                  <c:v>23046661.07</c:v>
                </c:pt>
                <c:pt idx="2">
                  <c:v>18520007.719999999</c:v>
                </c:pt>
                <c:pt idx="3">
                  <c:v>17738926.170000002</c:v>
                </c:pt>
                <c:pt idx="4">
                  <c:v>24091219.550000001</c:v>
                </c:pt>
                <c:pt idx="5">
                  <c:v>20417973.530000001</c:v>
                </c:pt>
                <c:pt idx="6">
                  <c:v>21140405.52</c:v>
                </c:pt>
                <c:pt idx="7">
                  <c:v>21743165.900000002</c:v>
                </c:pt>
                <c:pt idx="8">
                  <c:v>12561546.220000001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2024'!$R$293:$AC$293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2024'!$R$294:$AC$294</c:f>
              <c:numCache>
                <c:formatCode>_(* #,##0.00_);_(* \(#,##0.00\);_(* "-"??_);_(@_)</c:formatCode>
                <c:ptCount val="12"/>
                <c:pt idx="0">
                  <c:v>6718966.5800000001</c:v>
                </c:pt>
                <c:pt idx="1">
                  <c:v>11482133.720000001</c:v>
                </c:pt>
                <c:pt idx="2">
                  <c:v>7102371.2199999997</c:v>
                </c:pt>
                <c:pt idx="3">
                  <c:v>7367426.7400000002</c:v>
                </c:pt>
                <c:pt idx="4">
                  <c:v>7522787.25</c:v>
                </c:pt>
                <c:pt idx="5">
                  <c:v>6406492.8100000005</c:v>
                </c:pt>
                <c:pt idx="6">
                  <c:v>6838824.1500000004</c:v>
                </c:pt>
                <c:pt idx="7">
                  <c:v>6542609.1400000006</c:v>
                </c:pt>
                <c:pt idx="8">
                  <c:v>9459398.8300000001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2024'!$R$371:$AC$371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2024'!$R$372:$AC$372</c:f>
              <c:numCache>
                <c:formatCode>_(* #,##0.00_);_(* \(#,##0.00\);_(* "-"??_);_(@_)</c:formatCode>
                <c:ptCount val="12"/>
                <c:pt idx="1">
                  <c:v>1711605.81</c:v>
                </c:pt>
                <c:pt idx="2">
                  <c:v>1525903.48</c:v>
                </c:pt>
                <c:pt idx="3">
                  <c:v>1643162.08</c:v>
                </c:pt>
                <c:pt idx="4">
                  <c:v>1588952.8</c:v>
                </c:pt>
                <c:pt idx="5">
                  <c:v>1558960</c:v>
                </c:pt>
                <c:pt idx="6">
                  <c:v>1879257.97</c:v>
                </c:pt>
                <c:pt idx="7">
                  <c:v>2042577.8800000001</c:v>
                </c:pt>
                <c:pt idx="8">
                  <c:v>2001111.76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2024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2024'!$R$769</c:f>
              <c:numCache>
                <c:formatCode>_(* #,##0.00_);_(* \(#,##0.00\);_(* "-"??_);_(@_)</c:formatCode>
                <c:ptCount val="1"/>
                <c:pt idx="0">
                  <c:v>151744698.17000002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2024'!$S$768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2024'!$S$769</c:f>
              <c:numCache>
                <c:formatCode>_(* #,##0.00_);_(* \(#,##0.00\);_(* "-"??_);_(@_)</c:formatCode>
                <c:ptCount val="1"/>
                <c:pt idx="0">
                  <c:v>185013169.78999999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2024'!$T$768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2024'!$T$769</c:f>
              <c:numCache>
                <c:formatCode>_(* #,##0.00_);_(* \(#,##0.00\);_(* "-"??_);_(@_)</c:formatCode>
                <c:ptCount val="1"/>
                <c:pt idx="0">
                  <c:v>162998526.37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2024'!$U$768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2024'!$U$769</c:f>
              <c:numCache>
                <c:formatCode>_(* #,##0.00_);_(* \(#,##0.00\);_(* "-"??_);_(@_)</c:formatCode>
                <c:ptCount val="1"/>
                <c:pt idx="0">
                  <c:v>165398670.70999998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2024'!$V$768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2024'!$V$769</c:f>
              <c:numCache>
                <c:formatCode>_(* #,##0.00_);_(* \(#,##0.00\);_(* "-"??_);_(@_)</c:formatCode>
                <c:ptCount val="1"/>
                <c:pt idx="0">
                  <c:v>179947889.56999999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2024'!$W$768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2024'!$W$769</c:f>
              <c:numCache>
                <c:formatCode>_(* #,##0.00_);_(* \(#,##0.00\);_(* "-"??_);_(@_)</c:formatCode>
                <c:ptCount val="1"/>
                <c:pt idx="0">
                  <c:v>137947209.98000002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2024'!$X$768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2024'!$X$769</c:f>
              <c:numCache>
                <c:formatCode>_(* #,##0.00_);_(* \(#,##0.00\);_(* "-"??_);_(@_)</c:formatCode>
                <c:ptCount val="1"/>
                <c:pt idx="0">
                  <c:v>177885246.94000003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2024'!$Y$768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2024'!$Y$769</c:f>
              <c:numCache>
                <c:formatCode>_(* #,##0.00_);_(* \(#,##0.00\);_(* "-"??_);_(@_)</c:formatCode>
                <c:ptCount val="1"/>
                <c:pt idx="0">
                  <c:v>166538488.07000002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2024'!$Z$768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2024'!$Z$769</c:f>
              <c:numCache>
                <c:formatCode>_(* #,##0.00_);_(* \(#,##0.00\);_(* "-"??_);_(@_)</c:formatCode>
                <c:ptCount val="1"/>
                <c:pt idx="0">
                  <c:v>182711513.97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2024'!$AA$768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2024'!$AB$768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2024'!$AC$768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2024'!$AC$769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2024'!$B$768:$M$768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2024'!$B$769:$M$769</c:f>
              <c:numCache>
                <c:formatCode>#,##0.00</c:formatCode>
                <c:ptCount val="12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1510185413.5699999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2024'!$B$3:$M$3</c:f>
              <c:numCache>
                <c:formatCode>_(* #,##0.00_);_(* \(#,##0.00\);_(* "-"??_);_(@_)</c:formatCode>
                <c:ptCount val="12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321961466.84999996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2024'!$B$236:$M$236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2024'!$B$237:$M$237</c:f>
              <c:numCache>
                <c:formatCode>_(* #,##0.00_);_(* \(#,##0.00\);_(* "-"??_);_(@_)</c:formatCode>
                <c:ptCount val="12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2024'!$B$25:$M$25</c:f>
              <c:numCache>
                <c:formatCode>_(* #,##0.00_);_(* \(#,##0.00\);_(* "-"??_);_(@_)</c:formatCode>
                <c:ptCount val="12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10995554.68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2024'!$B$67:$M$67</c:f>
              <c:numCache>
                <c:formatCode>_(* #,##0.00_);_(* \(#,##0.00\);_(* "-"??_);_(@_)</c:formatCode>
                <c:ptCount val="12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54806831.730000004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2024'!$B$89:$M$89</c:f>
              <c:numCache>
                <c:formatCode>_(* #,##0.00_);_(* \(#,##0.00\);_(* "-"??_);_(@_)</c:formatCode>
                <c:ptCount val="12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1838960.3299999998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2024'!$B$113:$M$113</c:f>
              <c:numCache>
                <c:formatCode>_(* #,##0.00_);_(* \(#,##0.00\);_(* "-"??_);_(@_)</c:formatCode>
                <c:ptCount val="12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11953652.079999998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2024'!$R$612:$AC$612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2024'!$R$613:$AC$613</c:f>
              <c:numCache>
                <c:formatCode>_(* #,##0.00_);_(* \(#,##0.00\);_(* "-"??_);_(@_)</c:formatCode>
                <c:ptCount val="12"/>
                <c:pt idx="0">
                  <c:v>346420.61</c:v>
                </c:pt>
                <c:pt idx="1">
                  <c:v>317944.53000000003</c:v>
                </c:pt>
                <c:pt idx="2">
                  <c:v>342038.47000000003</c:v>
                </c:pt>
                <c:pt idx="3">
                  <c:v>278200.75</c:v>
                </c:pt>
                <c:pt idx="4">
                  <c:v>281597.53999999998</c:v>
                </c:pt>
                <c:pt idx="5">
                  <c:v>293786.82</c:v>
                </c:pt>
                <c:pt idx="6">
                  <c:v>286992.16000000003</c:v>
                </c:pt>
                <c:pt idx="7">
                  <c:v>270866.78000000003</c:v>
                </c:pt>
                <c:pt idx="8">
                  <c:v>284334.58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2024'!$R$671:$AC$671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2024'!$R$672:$AC$672</c:f>
              <c:numCache>
                <c:formatCode>_(* #,##0.00_);_(* \(#,##0.00\);_(* "-"??_);_(@_)</c:formatCode>
                <c:ptCount val="12"/>
                <c:pt idx="2">
                  <c:v>6812019.0700000003</c:v>
                </c:pt>
                <c:pt idx="3">
                  <c:v>2242379.2600000002</c:v>
                </c:pt>
                <c:pt idx="4">
                  <c:v>2248890.5300000003</c:v>
                </c:pt>
                <c:pt idx="5">
                  <c:v>2223487.63</c:v>
                </c:pt>
                <c:pt idx="6">
                  <c:v>2216970.91</c:v>
                </c:pt>
                <c:pt idx="7">
                  <c:v>2187741.7200000002</c:v>
                </c:pt>
                <c:pt idx="8">
                  <c:v>2206708.7200000002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2024'!$R$707:$AC$707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2024'!$R$708:$AC$708</c:f>
              <c:numCache>
                <c:formatCode>_(* #,##0.00_);_(* \(#,##0.00\);_(* "-"??_);_(@_)</c:formatCode>
                <c:ptCount val="12"/>
                <c:pt idx="8">
                  <c:v>58124760.149999999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2024'!$B$671:$M$671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2024'!$B$672:$M$672</c:f>
              <c:numCache>
                <c:formatCode>_(* #,##0.00_);_(* \(#,##0.00\);_(* "-"??_);_(@_)</c:formatCode>
                <c:ptCount val="12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20138197.839999996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4627052309197457E-2"/>
                  <c:y val="-3.1049871962063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52-44C6-B0B8-1D0C5C63FC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2024'!$R$2:$AC$2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2024'!$R$3:$AC$3</c:f>
              <c:numCache>
                <c:formatCode>_(* #,##0.00_);_(* \(#,##0.00\);_(* "-"??_);_(@_)</c:formatCode>
                <c:ptCount val="12"/>
                <c:pt idx="0">
                  <c:v>36706351.539999999</c:v>
                </c:pt>
                <c:pt idx="1">
                  <c:v>34029073.009999998</c:v>
                </c:pt>
                <c:pt idx="2">
                  <c:v>35498240.050000004</c:v>
                </c:pt>
                <c:pt idx="3">
                  <c:v>35210060.919999994</c:v>
                </c:pt>
                <c:pt idx="4">
                  <c:v>35827979.369999997</c:v>
                </c:pt>
                <c:pt idx="5">
                  <c:v>35531041.109999999</c:v>
                </c:pt>
                <c:pt idx="6">
                  <c:v>36449595.740000002</c:v>
                </c:pt>
                <c:pt idx="7">
                  <c:v>37539302.280000001</c:v>
                </c:pt>
                <c:pt idx="8">
                  <c:v>35169822.829999998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2024'!$R$24:$AC$24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2024'!$R$25:$AC$25</c:f>
              <c:numCache>
                <c:formatCode>_(* #,##0.00_);_(* \(#,##0.00\);_(* "-"??_);_(@_)</c:formatCode>
                <c:ptCount val="12"/>
                <c:pt idx="0" formatCode="#,##0.00">
                  <c:v>1372798.29</c:v>
                </c:pt>
                <c:pt idx="1">
                  <c:v>1393865.91</c:v>
                </c:pt>
                <c:pt idx="2">
                  <c:v>1031647.1900000001</c:v>
                </c:pt>
                <c:pt idx="3">
                  <c:v>1121178.02</c:v>
                </c:pt>
                <c:pt idx="4">
                  <c:v>1093440.83</c:v>
                </c:pt>
                <c:pt idx="5">
                  <c:v>1216773.8800000001</c:v>
                </c:pt>
                <c:pt idx="6">
                  <c:v>1209320.81</c:v>
                </c:pt>
                <c:pt idx="7">
                  <c:v>1278140.4099999999</c:v>
                </c:pt>
                <c:pt idx="8">
                  <c:v>1278389.3400000001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2024'!$B$255:$M$255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2024'!$B$256:$M$256</c:f>
              <c:numCache>
                <c:formatCode>_(* #,##0.00_);_(* \(#,##0.00\);_(* "-"??_);_(@_)</c:formatCode>
                <c:ptCount val="12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10414502.939999999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2024'!$R$46:$AC$46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2024'!$R$47:$AC$47</c:f>
              <c:numCache>
                <c:formatCode>_(* #,##0.00_);_(* \(#,##0.00\);_(* "-"??_);_(@_)</c:formatCode>
                <c:ptCount val="12"/>
                <c:pt idx="0">
                  <c:v>7903608.5800000001</c:v>
                </c:pt>
                <c:pt idx="1">
                  <c:v>6824712.0899999999</c:v>
                </c:pt>
                <c:pt idx="2">
                  <c:v>7378590.7800000003</c:v>
                </c:pt>
                <c:pt idx="3">
                  <c:v>10524482.91</c:v>
                </c:pt>
                <c:pt idx="4">
                  <c:v>8265459.0700000003</c:v>
                </c:pt>
                <c:pt idx="5">
                  <c:v>8609799.5199999996</c:v>
                </c:pt>
                <c:pt idx="6">
                  <c:v>6483813.1600000001</c:v>
                </c:pt>
                <c:pt idx="7">
                  <c:v>6545148.96</c:v>
                </c:pt>
                <c:pt idx="8">
                  <c:v>6207102.9800000004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2024'!$R$66:$AC$66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2024'!$R$67:$AC$67</c:f>
              <c:numCache>
                <c:formatCode>_(* #,##0.00_);_(* \(#,##0.00\);_(* "-"??_);_(@_)</c:formatCode>
                <c:ptCount val="12"/>
                <c:pt idx="0">
                  <c:v>4550398.32</c:v>
                </c:pt>
                <c:pt idx="1">
                  <c:v>9312471.9000000004</c:v>
                </c:pt>
                <c:pt idx="2">
                  <c:v>4282276.58</c:v>
                </c:pt>
                <c:pt idx="3">
                  <c:v>9165902.3500000015</c:v>
                </c:pt>
                <c:pt idx="4">
                  <c:v>4266084.3499999996</c:v>
                </c:pt>
                <c:pt idx="6">
                  <c:v>13688045.310000001</c:v>
                </c:pt>
                <c:pt idx="7">
                  <c:v>9541652.9199999999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2024'!$R$88:$AC$88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2024'!$R$89:$AC$89</c:f>
              <c:numCache>
                <c:formatCode>_(* #,##0.00_);_(* \(#,##0.00\);_(* "-"??_);_(@_)</c:formatCode>
                <c:ptCount val="12"/>
                <c:pt idx="0">
                  <c:v>86834.08</c:v>
                </c:pt>
                <c:pt idx="1">
                  <c:v>322102.64</c:v>
                </c:pt>
                <c:pt idx="2">
                  <c:v>104666.84</c:v>
                </c:pt>
                <c:pt idx="3">
                  <c:v>146675.20000000001</c:v>
                </c:pt>
                <c:pt idx="4">
                  <c:v>34992.959999999999</c:v>
                </c:pt>
                <c:pt idx="5">
                  <c:v>138675.20000000001</c:v>
                </c:pt>
                <c:pt idx="6">
                  <c:v>262922.34000000003</c:v>
                </c:pt>
                <c:pt idx="7">
                  <c:v>625624.32999999996</c:v>
                </c:pt>
                <c:pt idx="8">
                  <c:v>116466.74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2024'!$R$112:$AC$112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2024'!$R$113:$AC$113</c:f>
              <c:numCache>
                <c:formatCode>_(* #,##0.00_);_(* \(#,##0.00\);_(* "-"??_);_(@_)</c:formatCode>
                <c:ptCount val="12"/>
                <c:pt idx="0">
                  <c:v>1337210.8800000001</c:v>
                </c:pt>
                <c:pt idx="1">
                  <c:v>1342778.8800000001</c:v>
                </c:pt>
                <c:pt idx="2">
                  <c:v>1284329.28</c:v>
                </c:pt>
                <c:pt idx="3">
                  <c:v>1344077.2</c:v>
                </c:pt>
                <c:pt idx="4">
                  <c:v>1310122.72</c:v>
                </c:pt>
                <c:pt idx="5">
                  <c:v>1292989.4399999999</c:v>
                </c:pt>
                <c:pt idx="6">
                  <c:v>1381918.96</c:v>
                </c:pt>
                <c:pt idx="7">
                  <c:v>1345695.6</c:v>
                </c:pt>
                <c:pt idx="8">
                  <c:v>1314529.1200000001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2024'!$R$572:$X$572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 2,000.00 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2024'!$R$571:$AC$571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2024'!$R$572:$AC$572</c:f>
              <c:numCache>
                <c:formatCode>_(* #,##0.00_);_(* \(#,##0.00\);_(* "-"??_);_(@_)</c:formatCode>
                <c:ptCount val="12"/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2024'!$R$691:$AA$691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2024'!$R$690:$AC$690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2024'!$R$691:$AC$691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2024'!$B$690:$M$690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2024'!$B$691:$M$691</c:f>
              <c:numCache>
                <c:formatCode>_(* #,##0.00_);_(* \(#,##0.00\);_(* "-"??_);_(@_)</c:formatCode>
                <c:ptCount val="12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2024'!$R$651:$AC$651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2024'!$R$652:$AC$652</c:f>
              <c:numCache>
                <c:formatCode>_(* #,##0.00_);_(* \(#,##0.00\);_(* "-"??_);_(@_)</c:formatCode>
                <c:ptCount val="12"/>
                <c:pt idx="0">
                  <c:v>5628.78</c:v>
                </c:pt>
                <c:pt idx="1">
                  <c:v>5635.43</c:v>
                </c:pt>
                <c:pt idx="2">
                  <c:v>5635.43</c:v>
                </c:pt>
                <c:pt idx="3">
                  <c:v>16.239999999999998</c:v>
                </c:pt>
                <c:pt idx="4">
                  <c:v>127936.73</c:v>
                </c:pt>
                <c:pt idx="5">
                  <c:v>5635.43</c:v>
                </c:pt>
                <c:pt idx="6">
                  <c:v>5635.43</c:v>
                </c:pt>
                <c:pt idx="7">
                  <c:v>5635.43</c:v>
                </c:pt>
                <c:pt idx="8">
                  <c:v>5635.43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2024'!$B$631:$M$631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2024'!$B$632:$M$632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2024'!$B$274:$M$274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2024'!$B$275:$M$275</c:f>
              <c:numCache>
                <c:formatCode>_(* #,##0.00_);_(* \(#,##0.00\);_(* "-"??_);_(@_)</c:formatCode>
                <c:ptCount val="12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38197920.009999998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2024'!$B$651:$M$651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2024'!$B$652:$M$652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167394.32999999996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2024'!$R$726:$AC$726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2024'!$R$727:$AC$727</c:f>
              <c:numCache>
                <c:formatCode>#,##0.00</c:formatCode>
                <c:ptCount val="12"/>
                <c:pt idx="2">
                  <c:v>31700.880000000001</c:v>
                </c:pt>
                <c:pt idx="3">
                  <c:v>228334.4</c:v>
                </c:pt>
                <c:pt idx="4">
                  <c:v>645918.80000000005</c:v>
                </c:pt>
                <c:pt idx="7">
                  <c:v>117252.8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2024'!$R$750:$AC$750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2024'!$R$751:$AC$751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2024'!$R$136:$AC$136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2024'!$R$137:$AC$137</c:f>
              <c:numCache>
                <c:formatCode>_(* #,##0.00_);_(* \(#,##0.00\);_(* "-"??_);_(@_)</c:formatCode>
                <c:ptCount val="12"/>
                <c:pt idx="0">
                  <c:v>558308.6</c:v>
                </c:pt>
                <c:pt idx="1">
                  <c:v>880559.05</c:v>
                </c:pt>
                <c:pt idx="2">
                  <c:v>1136224.8900000001</c:v>
                </c:pt>
                <c:pt idx="3">
                  <c:v>1351216.91</c:v>
                </c:pt>
                <c:pt idx="4">
                  <c:v>532300.87</c:v>
                </c:pt>
                <c:pt idx="5">
                  <c:v>614140.82000000007</c:v>
                </c:pt>
                <c:pt idx="6">
                  <c:v>545703.21</c:v>
                </c:pt>
                <c:pt idx="7">
                  <c:v>545200.85</c:v>
                </c:pt>
                <c:pt idx="8">
                  <c:v>368017.38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2024'!$B$726:$M$726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2024'!$B$727:$M$727</c:f>
              <c:numCache>
                <c:formatCode>_(* #,##0.00_);_(* \(#,##0.00\);_(* "-"??_);_(@_)</c:formatCode>
                <c:ptCount val="12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1023206.8800000001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2024'!$B$750:$M$750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2024'!$B$751:$M$751</c:f>
              <c:numCache>
                <c:formatCode>_(* #,##0.00_);_(* \(#,##0.00\);_(* "-"??_);_(@_)</c:formatCode>
                <c:ptCount val="12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2024'!$B$46:$M$46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2024'!$B$47:$M$47</c:f>
              <c:numCache>
                <c:formatCode>_(* #,##0.00_);_(* \(#,##0.00\);_(* "-"??_);_(@_)</c:formatCode>
                <c:ptCount val="12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68742718.049999997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2024'!$B$612:$M$612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2024'!$B$613:$M$613</c:f>
              <c:numCache>
                <c:formatCode>_(* #,##0.00_);_(* \(#,##0.00\);_(* "-"??_);_(@_)</c:formatCode>
                <c:ptCount val="12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2702182.24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2024'!$R$631:$AC$631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2024'!$R$632:$AC$632</c:f>
              <c:numCache>
                <c:formatCode>_(* #,##0.00_);_(* \(#,##0.00\);_(* "-"??_);_(@_)</c:formatCode>
                <c:ptCount val="12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2024'!$B$315:$M$315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2024'!$B$316:$M$316</c:f>
              <c:numCache>
                <c:formatCode>_(* #,##0.00_);_(* \(#,##0.00\);_(* "-"??_);_(@_)</c:formatCode>
                <c:ptCount val="12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31360322.920000002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2024'!$B$334:$M$334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2024'!$B$335:$M$335</c:f>
              <c:numCache>
                <c:formatCode>_(* #,##0.00_);_(* \(#,##0.00\);_(* "-"??_);_(@_)</c:formatCode>
                <c:ptCount val="12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8443338.2699999996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13</xdr:col>
      <xdr:colOff>0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13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12</xdr:col>
      <xdr:colOff>1309687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13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12</xdr:col>
      <xdr:colOff>1285874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13</xdr:col>
      <xdr:colOff>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13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12</xdr:col>
      <xdr:colOff>1309686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12</xdr:col>
      <xdr:colOff>1309686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13</xdr:col>
      <xdr:colOff>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13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13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12</xdr:col>
      <xdr:colOff>1309686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12</xdr:col>
      <xdr:colOff>1262062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13</xdr:col>
      <xdr:colOff>0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13</xdr:col>
      <xdr:colOff>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13</xdr:col>
      <xdr:colOff>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13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12</xdr:col>
      <xdr:colOff>1309687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13</xdr:col>
      <xdr:colOff>119062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13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73138</xdr:colOff>
      <xdr:row>160</xdr:row>
      <xdr:rowOff>166346</xdr:rowOff>
    </xdr:from>
    <xdr:to>
      <xdr:col>29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791</xdr:colOff>
      <xdr:row>178</xdr:row>
      <xdr:rowOff>119062</xdr:rowOff>
    </xdr:from>
    <xdr:to>
      <xdr:col>28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11906</xdr:colOff>
      <xdr:row>197</xdr:row>
      <xdr:rowOff>154781</xdr:rowOff>
    </xdr:from>
    <xdr:to>
      <xdr:col>29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31749</xdr:colOff>
      <xdr:row>238</xdr:row>
      <xdr:rowOff>119061</xdr:rowOff>
    </xdr:from>
    <xdr:to>
      <xdr:col>28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121783</xdr:colOff>
      <xdr:row>257</xdr:row>
      <xdr:rowOff>154780</xdr:rowOff>
    </xdr:from>
    <xdr:to>
      <xdr:col>28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3071811</xdr:colOff>
      <xdr:row>277</xdr:row>
      <xdr:rowOff>0</xdr:rowOff>
    </xdr:from>
    <xdr:to>
      <xdr:col>29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792</xdr:colOff>
      <xdr:row>317</xdr:row>
      <xdr:rowOff>71438</xdr:rowOff>
    </xdr:from>
    <xdr:to>
      <xdr:col>28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31750</xdr:colOff>
      <xdr:row>336</xdr:row>
      <xdr:rowOff>47624</xdr:rowOff>
    </xdr:from>
    <xdr:to>
      <xdr:col>29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11906</xdr:colOff>
      <xdr:row>355</xdr:row>
      <xdr:rowOff>71437</xdr:rowOff>
    </xdr:from>
    <xdr:to>
      <xdr:col>28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18256</xdr:colOff>
      <xdr:row>394</xdr:row>
      <xdr:rowOff>100012</xdr:rowOff>
    </xdr:from>
    <xdr:to>
      <xdr:col>28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16</xdr:col>
      <xdr:colOff>53746</xdr:colOff>
      <xdr:row>414</xdr:row>
      <xdr:rowOff>59531</xdr:rowOff>
    </xdr:from>
    <xdr:to>
      <xdr:col>29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49211</xdr:colOff>
      <xdr:row>433</xdr:row>
      <xdr:rowOff>11906</xdr:rowOff>
    </xdr:from>
    <xdr:to>
      <xdr:col>29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16</xdr:col>
      <xdr:colOff>19842</xdr:colOff>
      <xdr:row>453</xdr:row>
      <xdr:rowOff>130968</xdr:rowOff>
    </xdr:from>
    <xdr:to>
      <xdr:col>29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3071811</xdr:colOff>
      <xdr:row>472</xdr:row>
      <xdr:rowOff>47625</xdr:rowOff>
    </xdr:from>
    <xdr:to>
      <xdr:col>28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7935</xdr:colOff>
      <xdr:row>492</xdr:row>
      <xdr:rowOff>154781</xdr:rowOff>
    </xdr:from>
    <xdr:to>
      <xdr:col>28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15875</xdr:colOff>
      <xdr:row>511</xdr:row>
      <xdr:rowOff>142876</xdr:rowOff>
    </xdr:from>
    <xdr:to>
      <xdr:col>28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16</xdr:col>
      <xdr:colOff>19844</xdr:colOff>
      <xdr:row>530</xdr:row>
      <xdr:rowOff>85725</xdr:rowOff>
    </xdr:from>
    <xdr:to>
      <xdr:col>29</xdr:col>
      <xdr:colOff>11906</xdr:colOff>
      <xdr:row>545</xdr:row>
      <xdr:rowOff>50005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59531</xdr:colOff>
      <xdr:row>549</xdr:row>
      <xdr:rowOff>178594</xdr:rowOff>
    </xdr:from>
    <xdr:to>
      <xdr:col>29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35718</xdr:colOff>
      <xdr:row>592</xdr:row>
      <xdr:rowOff>130969</xdr:rowOff>
    </xdr:from>
    <xdr:to>
      <xdr:col>29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13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12</xdr:col>
      <xdr:colOff>1285874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12</xdr:col>
      <xdr:colOff>1262062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16</xdr:col>
      <xdr:colOff>15874</xdr:colOff>
      <xdr:row>217</xdr:row>
      <xdr:rowOff>107156</xdr:rowOff>
    </xdr:from>
    <xdr:to>
      <xdr:col>29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16</xdr:col>
      <xdr:colOff>35718</xdr:colOff>
      <xdr:row>295</xdr:row>
      <xdr:rowOff>142875</xdr:rowOff>
    </xdr:from>
    <xdr:to>
      <xdr:col>28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16</xdr:col>
      <xdr:colOff>49211</xdr:colOff>
      <xdr:row>374</xdr:row>
      <xdr:rowOff>146844</xdr:rowOff>
    </xdr:from>
    <xdr:to>
      <xdr:col>29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16</xdr:col>
      <xdr:colOff>53575</xdr:colOff>
      <xdr:row>769</xdr:row>
      <xdr:rowOff>92867</xdr:rowOff>
    </xdr:from>
    <xdr:to>
      <xdr:col>29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381001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3047999</xdr:colOff>
      <xdr:row>137</xdr:row>
      <xdr:rowOff>11906</xdr:rowOff>
    </xdr:from>
    <xdr:to>
      <xdr:col>28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14</xdr:col>
      <xdr:colOff>3071811</xdr:colOff>
      <xdr:row>158</xdr:row>
      <xdr:rowOff>11906</xdr:rowOff>
    </xdr:from>
    <xdr:to>
      <xdr:col>29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177</xdr:row>
      <xdr:rowOff>11906</xdr:rowOff>
    </xdr:from>
    <xdr:to>
      <xdr:col>28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16</xdr:col>
      <xdr:colOff>11908</xdr:colOff>
      <xdr:row>196</xdr:row>
      <xdr:rowOff>35719</xdr:rowOff>
    </xdr:from>
    <xdr:to>
      <xdr:col>29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216</xdr:row>
      <xdr:rowOff>23811</xdr:rowOff>
    </xdr:from>
    <xdr:to>
      <xdr:col>29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16</xdr:col>
      <xdr:colOff>16669</xdr:colOff>
      <xdr:row>237</xdr:row>
      <xdr:rowOff>11906</xdr:rowOff>
    </xdr:from>
    <xdr:to>
      <xdr:col>28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256</xdr:row>
      <xdr:rowOff>11907</xdr:rowOff>
    </xdr:from>
    <xdr:to>
      <xdr:col>28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275</xdr:row>
      <xdr:rowOff>23812</xdr:rowOff>
    </xdr:from>
    <xdr:to>
      <xdr:col>28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316</xdr:row>
      <xdr:rowOff>35719</xdr:rowOff>
    </xdr:from>
    <xdr:to>
      <xdr:col>29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335</xdr:row>
      <xdr:rowOff>35718</xdr:rowOff>
    </xdr:from>
    <xdr:to>
      <xdr:col>28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353</xdr:row>
      <xdr:rowOff>11907</xdr:rowOff>
    </xdr:from>
    <xdr:to>
      <xdr:col>28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16</xdr:col>
      <xdr:colOff>11908</xdr:colOff>
      <xdr:row>372</xdr:row>
      <xdr:rowOff>35718</xdr:rowOff>
    </xdr:from>
    <xdr:to>
      <xdr:col>29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393</xdr:row>
      <xdr:rowOff>23812</xdr:rowOff>
    </xdr:from>
    <xdr:to>
      <xdr:col>28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413</xdr:row>
      <xdr:rowOff>23812</xdr:rowOff>
    </xdr:from>
    <xdr:to>
      <xdr:col>28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432</xdr:row>
      <xdr:rowOff>11906</xdr:rowOff>
    </xdr:from>
    <xdr:to>
      <xdr:col>29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451</xdr:row>
      <xdr:rowOff>11906</xdr:rowOff>
    </xdr:from>
    <xdr:to>
      <xdr:col>29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470</xdr:row>
      <xdr:rowOff>11908</xdr:rowOff>
    </xdr:from>
    <xdr:to>
      <xdr:col>29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489</xdr:row>
      <xdr:rowOff>35718</xdr:rowOff>
    </xdr:from>
    <xdr:to>
      <xdr:col>28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509</xdr:row>
      <xdr:rowOff>35718</xdr:rowOff>
    </xdr:from>
    <xdr:to>
      <xdr:col>29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529</xdr:row>
      <xdr:rowOff>23814</xdr:rowOff>
    </xdr:from>
    <xdr:to>
      <xdr:col>29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548</xdr:row>
      <xdr:rowOff>11905</xdr:rowOff>
    </xdr:from>
    <xdr:to>
      <xdr:col>28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590</xdr:row>
      <xdr:rowOff>23814</xdr:rowOff>
    </xdr:from>
    <xdr:to>
      <xdr:col>28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16</xdr:col>
      <xdr:colOff>28575</xdr:colOff>
      <xdr:row>708</xdr:row>
      <xdr:rowOff>11906</xdr:rowOff>
    </xdr:from>
    <xdr:to>
      <xdr:col>29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294</xdr:row>
      <xdr:rowOff>11907</xdr:rowOff>
    </xdr:from>
    <xdr:to>
      <xdr:col>29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35715</xdr:colOff>
      <xdr:row>4</xdr:row>
      <xdr:rowOff>0</xdr:rowOff>
    </xdr:from>
    <xdr:to>
      <xdr:col>12</xdr:col>
      <xdr:colOff>1309686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12</xdr:col>
      <xdr:colOff>1309687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0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12</xdr:col>
      <xdr:colOff>1309687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12</xdr:col>
      <xdr:colOff>1262062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16</xdr:col>
      <xdr:colOff>154782</xdr:colOff>
      <xdr:row>614</xdr:row>
      <xdr:rowOff>47624</xdr:rowOff>
    </xdr:from>
    <xdr:to>
      <xdr:col>29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16</xdr:col>
      <xdr:colOff>27214</xdr:colOff>
      <xdr:row>672</xdr:row>
      <xdr:rowOff>108857</xdr:rowOff>
    </xdr:from>
    <xdr:to>
      <xdr:col>28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16</xdr:col>
      <xdr:colOff>35719</xdr:colOff>
      <xdr:row>710</xdr:row>
      <xdr:rowOff>83343</xdr:rowOff>
    </xdr:from>
    <xdr:to>
      <xdr:col>28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13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16</xdr:col>
      <xdr:colOff>13606</xdr:colOff>
      <xdr:row>4</xdr:row>
      <xdr:rowOff>83343</xdr:rowOff>
    </xdr:from>
    <xdr:to>
      <xdr:col>28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16</xdr:col>
      <xdr:colOff>0</xdr:colOff>
      <xdr:row>27</xdr:row>
      <xdr:rowOff>159544</xdr:rowOff>
    </xdr:from>
    <xdr:to>
      <xdr:col>28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15</xdr:col>
      <xdr:colOff>129722</xdr:colOff>
      <xdr:row>48</xdr:row>
      <xdr:rowOff>71437</xdr:rowOff>
    </xdr:from>
    <xdr:to>
      <xdr:col>28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16</xdr:col>
      <xdr:colOff>30163</xdr:colOff>
      <xdr:row>69</xdr:row>
      <xdr:rowOff>14287</xdr:rowOff>
    </xdr:from>
    <xdr:to>
      <xdr:col>28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16</xdr:col>
      <xdr:colOff>40821</xdr:colOff>
      <xdr:row>90</xdr:row>
      <xdr:rowOff>219415</xdr:rowOff>
    </xdr:from>
    <xdr:to>
      <xdr:col>28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14</xdr:col>
      <xdr:colOff>63500</xdr:colOff>
      <xdr:row>114</xdr:row>
      <xdr:rowOff>97518</xdr:rowOff>
    </xdr:from>
    <xdr:to>
      <xdr:col>28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15</xdr:col>
      <xdr:colOff>98650</xdr:colOff>
      <xdr:row>3</xdr:row>
      <xdr:rowOff>8505</xdr:rowOff>
    </xdr:from>
    <xdr:to>
      <xdr:col>28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</xdr:row>
      <xdr:rowOff>23812</xdr:rowOff>
    </xdr:from>
    <xdr:to>
      <xdr:col>28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47</xdr:row>
      <xdr:rowOff>23812</xdr:rowOff>
    </xdr:from>
    <xdr:to>
      <xdr:col>29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16</xdr:col>
      <xdr:colOff>7145</xdr:colOff>
      <xdr:row>67</xdr:row>
      <xdr:rowOff>47625</xdr:rowOff>
    </xdr:from>
    <xdr:to>
      <xdr:col>28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14</xdr:col>
      <xdr:colOff>156823</xdr:colOff>
      <xdr:row>89</xdr:row>
      <xdr:rowOff>85044</xdr:rowOff>
    </xdr:from>
    <xdr:to>
      <xdr:col>28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14</xdr:col>
      <xdr:colOff>3048000</xdr:colOff>
      <xdr:row>113</xdr:row>
      <xdr:rowOff>23813</xdr:rowOff>
    </xdr:from>
    <xdr:to>
      <xdr:col>28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16</xdr:col>
      <xdr:colOff>119063</xdr:colOff>
      <xdr:row>573</xdr:row>
      <xdr:rowOff>104775</xdr:rowOff>
    </xdr:from>
    <xdr:to>
      <xdr:col>28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16</xdr:col>
      <xdr:colOff>54428</xdr:colOff>
      <xdr:row>691</xdr:row>
      <xdr:rowOff>69056</xdr:rowOff>
    </xdr:from>
    <xdr:to>
      <xdr:col>28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13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13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14</xdr:col>
      <xdr:colOff>142875</xdr:colOff>
      <xdr:row>652</xdr:row>
      <xdr:rowOff>45243</xdr:rowOff>
    </xdr:from>
    <xdr:to>
      <xdr:col>29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1262062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13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16</xdr:col>
      <xdr:colOff>0</xdr:colOff>
      <xdr:row>729</xdr:row>
      <xdr:rowOff>0</xdr:rowOff>
    </xdr:from>
    <xdr:to>
      <xdr:col>28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14</xdr:col>
      <xdr:colOff>130968</xdr:colOff>
      <xdr:row>727</xdr:row>
      <xdr:rowOff>150812</xdr:rowOff>
    </xdr:from>
    <xdr:to>
      <xdr:col>28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16</xdr:col>
      <xdr:colOff>15307</xdr:colOff>
      <xdr:row>751</xdr:row>
      <xdr:rowOff>108856</xdr:rowOff>
    </xdr:from>
    <xdr:to>
      <xdr:col>28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16</xdr:col>
      <xdr:colOff>71436</xdr:colOff>
      <xdr:row>139</xdr:row>
      <xdr:rowOff>57150</xdr:rowOff>
    </xdr:from>
    <xdr:to>
      <xdr:col>29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1285875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13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13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12</xdr:col>
      <xdr:colOff>1285875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15</xdr:col>
      <xdr:colOff>142873</xdr:colOff>
      <xdr:row>632</xdr:row>
      <xdr:rowOff>200025</xdr:rowOff>
    </xdr:from>
    <xdr:to>
      <xdr:col>29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6" t="s">
        <v>61</v>
      </c>
      <c r="K6" s="136"/>
      <c r="L6" s="136" t="s">
        <v>62</v>
      </c>
      <c r="M6" s="136"/>
      <c r="N6" s="136" t="s">
        <v>63</v>
      </c>
      <c r="O6" s="136"/>
      <c r="Q6" s="26" t="s">
        <v>60</v>
      </c>
      <c r="R6" s="136" t="s">
        <v>61</v>
      </c>
      <c r="S6" s="136"/>
      <c r="T6" s="136" t="s">
        <v>62</v>
      </c>
      <c r="U6" s="136"/>
      <c r="V6" s="136" t="s">
        <v>63</v>
      </c>
      <c r="W6" s="136"/>
      <c r="Y6" s="27"/>
      <c r="Z6" s="136" t="s">
        <v>61</v>
      </c>
      <c r="AA6" s="136"/>
      <c r="AB6" s="136" t="s">
        <v>62</v>
      </c>
      <c r="AC6" s="136"/>
      <c r="AD6" s="136" t="s">
        <v>63</v>
      </c>
      <c r="AE6" s="136"/>
      <c r="AG6" s="27"/>
      <c r="AH6" s="136" t="s">
        <v>61</v>
      </c>
      <c r="AI6" s="136"/>
      <c r="AJ6" s="136" t="s">
        <v>62</v>
      </c>
      <c r="AK6" s="136"/>
      <c r="AL6" s="136" t="s">
        <v>63</v>
      </c>
      <c r="AM6" s="136"/>
      <c r="AO6" s="28"/>
      <c r="AP6" s="136" t="s">
        <v>61</v>
      </c>
      <c r="AQ6" s="136"/>
      <c r="AR6" s="136" t="s">
        <v>62</v>
      </c>
      <c r="AS6" s="136"/>
      <c r="AT6" s="136" t="s">
        <v>63</v>
      </c>
      <c r="AU6" s="136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14"/>
  <sheetViews>
    <sheetView tabSelected="1" topLeftCell="L1" zoomScale="80" zoomScaleNormal="80" workbookViewId="0">
      <selection activeCell="N13" sqref="N13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4" width="19.85546875" customWidth="1"/>
    <col min="15" max="15" width="2.5703125" style="129" customWidth="1"/>
    <col min="16" max="16" width="2.5703125" customWidth="1"/>
    <col min="17" max="17" width="64.140625" customWidth="1"/>
    <col min="18" max="19" width="18.7109375" customWidth="1"/>
    <col min="20" max="20" width="19.7109375" customWidth="1"/>
    <col min="21" max="29" width="18.7109375" customWidth="1"/>
    <col min="30" max="30" width="24.42578125" style="80" customWidth="1"/>
    <col min="33" max="33" width="14.28515625" bestFit="1" customWidth="1"/>
  </cols>
  <sheetData>
    <row r="1" spans="1:30" s="79" customFormat="1" ht="23.25" x14ac:dyDescent="0.35">
      <c r="A1" s="77" t="s">
        <v>239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O1" s="123"/>
      <c r="R1" s="137" t="s">
        <v>238</v>
      </c>
      <c r="S1" s="137"/>
      <c r="T1" s="137"/>
      <c r="U1" s="137"/>
      <c r="V1" s="137"/>
      <c r="W1" s="137"/>
      <c r="X1" s="137"/>
      <c r="Y1" s="137"/>
      <c r="Z1" s="137"/>
      <c r="AD1" s="80"/>
    </row>
    <row r="2" spans="1:30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131"/>
      <c r="O2" s="124"/>
      <c r="R2" s="81" t="s">
        <v>210</v>
      </c>
      <c r="S2" s="81" t="s">
        <v>211</v>
      </c>
      <c r="T2" s="81" t="s">
        <v>212</v>
      </c>
      <c r="U2" s="81" t="s">
        <v>213</v>
      </c>
      <c r="V2" s="81" t="s">
        <v>214</v>
      </c>
      <c r="W2" s="81" t="s">
        <v>215</v>
      </c>
      <c r="X2" s="81" t="s">
        <v>216</v>
      </c>
      <c r="Y2" s="81" t="s">
        <v>217</v>
      </c>
      <c r="Z2" s="81" t="s">
        <v>218</v>
      </c>
      <c r="AA2" s="81" t="s">
        <v>220</v>
      </c>
      <c r="AB2" s="81" t="s">
        <v>221</v>
      </c>
      <c r="AC2" s="81" t="s">
        <v>222</v>
      </c>
      <c r="AD2" s="85" t="s">
        <v>234</v>
      </c>
    </row>
    <row r="3" spans="1:30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f>AD3</f>
        <v>321961466.84999996</v>
      </c>
      <c r="N3" s="132"/>
      <c r="O3" s="125"/>
      <c r="P3" s="122"/>
      <c r="Q3" s="90" t="s">
        <v>12</v>
      </c>
      <c r="R3" s="76">
        <v>36706351.539999999</v>
      </c>
      <c r="S3" s="76">
        <v>34029073.009999998</v>
      </c>
      <c r="T3" s="76">
        <v>35498240.050000004</v>
      </c>
      <c r="U3" s="76">
        <v>35210060.919999994</v>
      </c>
      <c r="V3" s="76">
        <v>35827979.369999997</v>
      </c>
      <c r="W3" s="76">
        <v>35531041.109999999</v>
      </c>
      <c r="X3" s="76">
        <v>36449595.740000002</v>
      </c>
      <c r="Y3" s="133">
        <v>37539302.280000001</v>
      </c>
      <c r="Z3" s="87">
        <v>35169822.829999998</v>
      </c>
      <c r="AA3" s="87"/>
      <c r="AB3" s="87"/>
      <c r="AC3" s="87"/>
      <c r="AD3" s="74">
        <f>SUM(R3:AC3)</f>
        <v>321961466.84999996</v>
      </c>
    </row>
    <row r="4" spans="1:30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O4" s="126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0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O5" s="12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0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O6" s="12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0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O7" s="124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30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O8" s="12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0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30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O10" s="124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30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O11" s="124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30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O12" s="124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30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O13" s="124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30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O14" s="124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30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O15" s="124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30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O16" s="124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30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O17" s="124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30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O18" s="124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</row>
    <row r="19" spans="1:30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O19" s="124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</row>
    <row r="20" spans="1:30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O20" s="124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30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O21" s="12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30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O22" s="124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30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O23" s="124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30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131"/>
      <c r="O24" s="124"/>
      <c r="R24" s="83" t="s">
        <v>210</v>
      </c>
      <c r="S24" s="81" t="s">
        <v>211</v>
      </c>
      <c r="T24" s="81" t="s">
        <v>212</v>
      </c>
      <c r="U24" s="81" t="s">
        <v>213</v>
      </c>
      <c r="V24" s="81" t="s">
        <v>214</v>
      </c>
      <c r="W24" s="81" t="s">
        <v>215</v>
      </c>
      <c r="X24" s="81" t="s">
        <v>216</v>
      </c>
      <c r="Y24" s="81" t="s">
        <v>217</v>
      </c>
      <c r="Z24" s="81" t="s">
        <v>218</v>
      </c>
      <c r="AA24" s="81" t="s">
        <v>220</v>
      </c>
      <c r="AB24" s="81" t="s">
        <v>221</v>
      </c>
      <c r="AC24" s="81" t="s">
        <v>222</v>
      </c>
      <c r="AD24" s="85" t="s">
        <v>234</v>
      </c>
    </row>
    <row r="25" spans="1:30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f>AD25</f>
        <v>10995554.68</v>
      </c>
      <c r="N25" s="132"/>
      <c r="O25" s="125"/>
      <c r="P25" s="122"/>
      <c r="Q25" s="90" t="s">
        <v>13</v>
      </c>
      <c r="R25" s="96">
        <v>1372798.29</v>
      </c>
      <c r="S25" s="76">
        <v>1393865.91</v>
      </c>
      <c r="T25" s="76">
        <v>1031647.1900000001</v>
      </c>
      <c r="U25" s="76">
        <v>1121178.02</v>
      </c>
      <c r="V25" s="76">
        <v>1093440.83</v>
      </c>
      <c r="W25" s="76">
        <v>1216773.8800000001</v>
      </c>
      <c r="X25" s="76">
        <v>1209320.81</v>
      </c>
      <c r="Y25" s="76">
        <v>1278140.4099999999</v>
      </c>
      <c r="Z25" s="87">
        <v>1278389.3400000001</v>
      </c>
      <c r="AA25" s="87"/>
      <c r="AB25" s="87"/>
      <c r="AC25" s="87"/>
      <c r="AD25" s="74">
        <f>SUM(R25:AC25 )</f>
        <v>10995554.68</v>
      </c>
    </row>
    <row r="26" spans="1:30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O26" s="12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30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O27" s="124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30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O28" s="124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30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O29" s="124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30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O30" s="124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30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O31" s="124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30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O32" s="124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O33" s="124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O34" s="124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O35" s="124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O36" s="124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O37" s="124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O38" s="124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O39" s="124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O40" s="124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O41" s="124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O42" s="124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</row>
    <row r="43" spans="1:30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O43" s="124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30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O44" s="124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30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O45" s="124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</row>
    <row r="46" spans="1:30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131"/>
      <c r="O46" s="124"/>
      <c r="R46" s="81" t="s">
        <v>210</v>
      </c>
      <c r="S46" s="81" t="s">
        <v>211</v>
      </c>
      <c r="T46" s="81" t="s">
        <v>212</v>
      </c>
      <c r="U46" s="81" t="s">
        <v>213</v>
      </c>
      <c r="V46" s="81" t="s">
        <v>214</v>
      </c>
      <c r="W46" s="81" t="s">
        <v>215</v>
      </c>
      <c r="X46" s="81" t="s">
        <v>216</v>
      </c>
      <c r="Y46" s="81" t="s">
        <v>217</v>
      </c>
      <c r="Z46" s="81" t="s">
        <v>218</v>
      </c>
      <c r="AA46" s="81" t="s">
        <v>220</v>
      </c>
      <c r="AB46" s="81" t="s">
        <v>221</v>
      </c>
      <c r="AC46" s="81" t="s">
        <v>222</v>
      </c>
      <c r="AD46" s="85" t="s">
        <v>234</v>
      </c>
    </row>
    <row r="47" spans="1:30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f>AD47</f>
        <v>68742718.049999997</v>
      </c>
      <c r="N47" s="132"/>
      <c r="O47" s="125"/>
      <c r="P47" s="122"/>
      <c r="Q47" s="90" t="s">
        <v>14</v>
      </c>
      <c r="R47" s="76">
        <v>7903608.5800000001</v>
      </c>
      <c r="S47" s="76">
        <v>6824712.0899999999</v>
      </c>
      <c r="T47" s="76">
        <v>7378590.7800000003</v>
      </c>
      <c r="U47" s="76">
        <v>10524482.91</v>
      </c>
      <c r="V47" s="76">
        <v>8265459.0700000003</v>
      </c>
      <c r="W47" s="76">
        <v>8609799.5199999996</v>
      </c>
      <c r="X47" s="76">
        <v>6483813.1600000001</v>
      </c>
      <c r="Y47" s="133">
        <v>6545148.96</v>
      </c>
      <c r="Z47" s="87">
        <v>6207102.9800000004</v>
      </c>
      <c r="AA47" s="87"/>
      <c r="AB47" s="87"/>
      <c r="AC47" s="87"/>
      <c r="AD47" s="74">
        <f>SUM(R47:AC47 )</f>
        <v>68742718.049999997</v>
      </c>
    </row>
    <row r="48" spans="1:30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O48" s="124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2:29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O49" s="124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2:29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O50" s="124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2:29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O51" s="124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</row>
    <row r="52" spans="2:29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O52" s="124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2:29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O53" s="124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</row>
    <row r="54" spans="2:29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O54" s="124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</row>
    <row r="55" spans="2:29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O55" s="124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2:29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O56" s="124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</row>
    <row r="57" spans="2:29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O57" s="124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</row>
    <row r="58" spans="2:29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O58" s="124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2:29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O59" s="124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O60" s="124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2:29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O61" s="124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2:29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O62" s="124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</row>
    <row r="63" spans="2:29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O63" s="124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</row>
    <row r="64" spans="2:29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O64" s="124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</row>
    <row r="65" spans="1:30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O65" s="124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1:30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131"/>
      <c r="O66" s="124"/>
      <c r="R66" s="81" t="s">
        <v>210</v>
      </c>
      <c r="S66" s="81" t="s">
        <v>211</v>
      </c>
      <c r="T66" s="81" t="s">
        <v>212</v>
      </c>
      <c r="U66" s="81" t="s">
        <v>213</v>
      </c>
      <c r="V66" s="81" t="s">
        <v>214</v>
      </c>
      <c r="W66" s="81" t="s">
        <v>215</v>
      </c>
      <c r="X66" s="81" t="s">
        <v>216</v>
      </c>
      <c r="Y66" s="81" t="s">
        <v>217</v>
      </c>
      <c r="Z66" s="81" t="s">
        <v>218</v>
      </c>
      <c r="AA66" s="81" t="s">
        <v>220</v>
      </c>
      <c r="AB66" s="81" t="s">
        <v>221</v>
      </c>
      <c r="AC66" s="81" t="s">
        <v>222</v>
      </c>
      <c r="AD66" s="85" t="s">
        <v>234</v>
      </c>
    </row>
    <row r="67" spans="1:30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f>AD67</f>
        <v>54806831.730000004</v>
      </c>
      <c r="N67" s="132"/>
      <c r="O67" s="125"/>
      <c r="P67" s="122"/>
      <c r="Q67" s="90" t="s">
        <v>15</v>
      </c>
      <c r="R67" s="76">
        <v>4550398.32</v>
      </c>
      <c r="S67" s="76">
        <v>9312471.9000000004</v>
      </c>
      <c r="T67" s="76">
        <v>4282276.58</v>
      </c>
      <c r="U67" s="76">
        <v>9165902.3500000015</v>
      </c>
      <c r="V67" s="76">
        <v>4266084.3499999996</v>
      </c>
      <c r="W67" s="76"/>
      <c r="X67" s="76">
        <v>13688045.310000001</v>
      </c>
      <c r="Y67" s="76">
        <v>9541652.9199999999</v>
      </c>
      <c r="Z67" s="87"/>
      <c r="AA67" s="87"/>
      <c r="AB67" s="87"/>
      <c r="AC67" s="87"/>
      <c r="AD67" s="74">
        <f>SUM(R67:AC67 )</f>
        <v>54806831.730000004</v>
      </c>
    </row>
    <row r="68" spans="1:30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O68" s="124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</row>
    <row r="69" spans="1:30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O69" s="124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</row>
    <row r="70" spans="1:30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O70" s="124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</row>
    <row r="71" spans="1:30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O71" s="124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</row>
    <row r="72" spans="1:30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O72" s="124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30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O73" s="124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30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O74" s="124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30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O75" s="124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30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O76" s="12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7" spans="1:30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O77" s="124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</row>
    <row r="78" spans="1:30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O78" s="12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</row>
    <row r="79" spans="1:30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O79" s="12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30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O80" s="124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30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O81" s="124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</row>
    <row r="82" spans="1:30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O82" s="12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</row>
    <row r="83" spans="1:30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O83" s="12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</row>
    <row r="84" spans="1:30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O84" s="12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30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O85" s="12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30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O86" s="12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30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O87" s="12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30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131"/>
      <c r="O88" s="124"/>
      <c r="R88" s="81" t="s">
        <v>210</v>
      </c>
      <c r="S88" s="81" t="s">
        <v>211</v>
      </c>
      <c r="T88" s="81" t="s">
        <v>212</v>
      </c>
      <c r="U88" s="81" t="s">
        <v>213</v>
      </c>
      <c r="V88" s="81" t="s">
        <v>214</v>
      </c>
      <c r="W88" s="81" t="s">
        <v>215</v>
      </c>
      <c r="X88" s="81" t="s">
        <v>216</v>
      </c>
      <c r="Y88" s="81" t="s">
        <v>217</v>
      </c>
      <c r="Z88" s="81" t="s">
        <v>218</v>
      </c>
      <c r="AA88" s="81" t="s">
        <v>220</v>
      </c>
      <c r="AB88" s="81" t="s">
        <v>221</v>
      </c>
      <c r="AC88" s="81" t="s">
        <v>222</v>
      </c>
      <c r="AD88" s="85" t="s">
        <v>234</v>
      </c>
    </row>
    <row r="89" spans="1:30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f>AD89</f>
        <v>1838960.3299999998</v>
      </c>
      <c r="N89" s="132"/>
      <c r="O89" s="125"/>
      <c r="P89" s="122"/>
      <c r="Q89" s="90" t="s">
        <v>16</v>
      </c>
      <c r="R89" s="76">
        <v>86834.08</v>
      </c>
      <c r="S89" s="76">
        <v>322102.64</v>
      </c>
      <c r="T89" s="76">
        <v>104666.84</v>
      </c>
      <c r="U89" s="76">
        <v>146675.20000000001</v>
      </c>
      <c r="V89" s="76">
        <v>34992.959999999999</v>
      </c>
      <c r="W89" s="76">
        <v>138675.20000000001</v>
      </c>
      <c r="X89" s="76">
        <v>262922.34000000003</v>
      </c>
      <c r="Y89" s="135">
        <v>625624.32999999996</v>
      </c>
      <c r="Z89" s="87">
        <v>116466.74</v>
      </c>
      <c r="AA89" s="87"/>
      <c r="AB89" s="87"/>
      <c r="AC89" s="87"/>
      <c r="AD89" s="74">
        <f>SUM(R89:AC89 )</f>
        <v>1838960.3299999998</v>
      </c>
    </row>
    <row r="90" spans="1:30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O90" s="12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30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O91" s="12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30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O92" s="12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</row>
    <row r="93" spans="1:30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O93" s="124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</row>
    <row r="94" spans="1:30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O94" s="12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</row>
    <row r="95" spans="1:30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O95" s="12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</row>
    <row r="96" spans="1:30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O96" s="12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</row>
    <row r="97" spans="2:30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O97" s="12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</row>
    <row r="98" spans="2:30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O98" s="12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2:30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O99" s="12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2:30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O100" s="12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2:30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O101" s="124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</row>
    <row r="102" spans="2:30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O102" s="124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</row>
    <row r="103" spans="2:30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O103" s="124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</row>
    <row r="104" spans="2:30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O104" s="124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</row>
    <row r="105" spans="2:30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O105" s="124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</row>
    <row r="106" spans="2:30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O106" s="124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7" spans="2:30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O107" s="124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</row>
    <row r="108" spans="2:30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O108" s="124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30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O109" s="124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30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O110" s="124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75"/>
    </row>
    <row r="111" spans="2:30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O111" s="124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75"/>
    </row>
    <row r="112" spans="2:30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131"/>
      <c r="O112" s="124"/>
      <c r="R112" s="83" t="s">
        <v>210</v>
      </c>
      <c r="S112" s="98" t="s">
        <v>211</v>
      </c>
      <c r="T112" s="81" t="s">
        <v>212</v>
      </c>
      <c r="U112" s="81" t="s">
        <v>213</v>
      </c>
      <c r="V112" s="81" t="s">
        <v>214</v>
      </c>
      <c r="W112" s="81" t="s">
        <v>215</v>
      </c>
      <c r="X112" s="81" t="s">
        <v>216</v>
      </c>
      <c r="Y112" s="81" t="s">
        <v>217</v>
      </c>
      <c r="Z112" s="81" t="s">
        <v>218</v>
      </c>
      <c r="AA112" s="81" t="s">
        <v>220</v>
      </c>
      <c r="AB112" s="81" t="s">
        <v>221</v>
      </c>
      <c r="AC112" s="81" t="s">
        <v>222</v>
      </c>
      <c r="AD112" s="85" t="s">
        <v>234</v>
      </c>
    </row>
    <row r="113" spans="1:30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f>AD113</f>
        <v>11953652.079999998</v>
      </c>
      <c r="N113" s="132"/>
      <c r="O113" s="125"/>
      <c r="P113" s="70"/>
      <c r="Q113" s="99" t="s">
        <v>17</v>
      </c>
      <c r="R113" s="97">
        <v>1337210.8800000001</v>
      </c>
      <c r="S113" s="73">
        <v>1342778.8800000001</v>
      </c>
      <c r="T113" s="76">
        <v>1284329.28</v>
      </c>
      <c r="U113" s="76">
        <v>1344077.2</v>
      </c>
      <c r="V113" s="76">
        <v>1310122.72</v>
      </c>
      <c r="W113" s="76">
        <v>1292989.4399999999</v>
      </c>
      <c r="X113" s="76">
        <v>1381918.96</v>
      </c>
      <c r="Y113" s="76">
        <v>1345695.6</v>
      </c>
      <c r="Z113" s="87">
        <v>1314529.1200000001</v>
      </c>
      <c r="AA113" s="87"/>
      <c r="AB113" s="87"/>
      <c r="AC113" s="87"/>
      <c r="AD113" s="74">
        <f>SUM(R113:AC113 )</f>
        <v>11953652.079999998</v>
      </c>
    </row>
    <row r="114" spans="1:30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O114" s="124"/>
      <c r="R114" s="83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</row>
    <row r="115" spans="1:30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O115" s="124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</row>
    <row r="116" spans="1:30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O116" s="124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</row>
    <row r="117" spans="1:30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O117" s="124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</row>
    <row r="118" spans="1:30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O118" s="124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</row>
    <row r="119" spans="1:30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O119" s="124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</row>
    <row r="120" spans="1:30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O120" s="124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</row>
    <row r="121" spans="1:30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O121" s="124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</row>
    <row r="122" spans="1:30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O122" s="124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</row>
    <row r="123" spans="1:30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O123" s="124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</row>
    <row r="124" spans="1:30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O124" s="124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</row>
    <row r="125" spans="1:30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O125" s="124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</row>
    <row r="126" spans="1:30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O126" s="124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</row>
    <row r="127" spans="1:30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O127" s="124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</row>
    <row r="128" spans="1:30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O128" s="124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</row>
    <row r="129" spans="1:30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O129" s="124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</row>
    <row r="130" spans="1:30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O130" s="124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</row>
    <row r="131" spans="1:30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O131" s="124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</row>
    <row r="132" spans="1:30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O132" s="124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</row>
    <row r="133" spans="1:30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O133" s="124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</row>
    <row r="134" spans="1:30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O134" s="124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</row>
    <row r="135" spans="1:30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O135" s="124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</row>
    <row r="136" spans="1:30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131"/>
      <c r="O136" s="124"/>
      <c r="R136" s="81" t="s">
        <v>210</v>
      </c>
      <c r="S136" s="81" t="s">
        <v>211</v>
      </c>
      <c r="T136" s="81" t="s">
        <v>212</v>
      </c>
      <c r="U136" s="81" t="s">
        <v>213</v>
      </c>
      <c r="V136" s="81" t="s">
        <v>214</v>
      </c>
      <c r="W136" s="81" t="s">
        <v>215</v>
      </c>
      <c r="X136" s="81" t="s">
        <v>216</v>
      </c>
      <c r="Y136" s="81" t="s">
        <v>217</v>
      </c>
      <c r="Z136" s="81" t="s">
        <v>218</v>
      </c>
      <c r="AA136" s="81" t="s">
        <v>220</v>
      </c>
      <c r="AB136" s="81" t="s">
        <v>221</v>
      </c>
      <c r="AC136" s="81" t="s">
        <v>222</v>
      </c>
      <c r="AD136" s="85" t="s">
        <v>234</v>
      </c>
    </row>
    <row r="137" spans="1:30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f>AD137</f>
        <v>6531672.5800000001</v>
      </c>
      <c r="N137" s="132"/>
      <c r="O137" s="125"/>
      <c r="P137" s="122"/>
      <c r="Q137" s="90" t="s">
        <v>18</v>
      </c>
      <c r="R137" s="76">
        <v>558308.6</v>
      </c>
      <c r="S137" s="76">
        <v>880559.05</v>
      </c>
      <c r="T137" s="76">
        <v>1136224.8900000001</v>
      </c>
      <c r="U137" s="76">
        <v>1351216.91</v>
      </c>
      <c r="V137" s="76">
        <v>532300.87</v>
      </c>
      <c r="W137" s="76">
        <v>614140.82000000007</v>
      </c>
      <c r="X137" s="76">
        <v>545703.21</v>
      </c>
      <c r="Y137" s="76">
        <v>545200.85</v>
      </c>
      <c r="Z137" s="87">
        <v>368017.38</v>
      </c>
      <c r="AA137" s="87"/>
      <c r="AB137" s="87"/>
      <c r="AC137" s="87"/>
      <c r="AD137" s="74">
        <f>SUM(R137:AC137 )</f>
        <v>6531672.5800000001</v>
      </c>
    </row>
    <row r="138" spans="1:30" x14ac:dyDescent="0.3">
      <c r="O138" s="124"/>
    </row>
    <row r="139" spans="1:30" x14ac:dyDescent="0.3">
      <c r="O139" s="124"/>
    </row>
    <row r="140" spans="1:30" x14ac:dyDescent="0.3">
      <c r="O140" s="124"/>
    </row>
    <row r="141" spans="1:30" x14ac:dyDescent="0.3">
      <c r="O141" s="124"/>
    </row>
    <row r="142" spans="1:30" x14ac:dyDescent="0.3">
      <c r="O142" s="124"/>
    </row>
    <row r="143" spans="1:30" x14ac:dyDescent="0.3">
      <c r="O143" s="124"/>
    </row>
    <row r="144" spans="1:30" x14ac:dyDescent="0.3">
      <c r="O144" s="124"/>
    </row>
    <row r="145" spans="1:30" x14ac:dyDescent="0.3">
      <c r="O145" s="124"/>
    </row>
    <row r="146" spans="1:30" x14ac:dyDescent="0.3">
      <c r="O146" s="124"/>
    </row>
    <row r="147" spans="1:30" x14ac:dyDescent="0.3">
      <c r="O147" s="124"/>
    </row>
    <row r="148" spans="1:30" x14ac:dyDescent="0.3">
      <c r="O148" s="124"/>
    </row>
    <row r="149" spans="1:30" x14ac:dyDescent="0.3">
      <c r="O149" s="124"/>
    </row>
    <row r="150" spans="1:30" x14ac:dyDescent="0.3">
      <c r="O150" s="124"/>
    </row>
    <row r="151" spans="1:30" x14ac:dyDescent="0.3">
      <c r="O151" s="124"/>
    </row>
    <row r="152" spans="1:30" x14ac:dyDescent="0.3">
      <c r="O152" s="124"/>
    </row>
    <row r="153" spans="1:30" x14ac:dyDescent="0.3">
      <c r="O153" s="124"/>
    </row>
    <row r="154" spans="1:30" x14ac:dyDescent="0.3">
      <c r="O154" s="124"/>
    </row>
    <row r="155" spans="1:30" x14ac:dyDescent="0.3">
      <c r="O155" s="124"/>
    </row>
    <row r="156" spans="1:30" x14ac:dyDescent="0.3">
      <c r="O156" s="124"/>
    </row>
    <row r="157" spans="1:30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131"/>
      <c r="O157" s="124"/>
      <c r="R157" s="81" t="s">
        <v>210</v>
      </c>
      <c r="S157" s="81" t="s">
        <v>211</v>
      </c>
      <c r="T157" s="81" t="s">
        <v>212</v>
      </c>
      <c r="U157" s="81" t="s">
        <v>213</v>
      </c>
      <c r="V157" s="81" t="s">
        <v>214</v>
      </c>
      <c r="W157" s="81" t="s">
        <v>215</v>
      </c>
      <c r="X157" s="81" t="s">
        <v>216</v>
      </c>
      <c r="Y157" s="81" t="s">
        <v>217</v>
      </c>
      <c r="Z157" s="81" t="s">
        <v>218</v>
      </c>
      <c r="AA157" s="81" t="s">
        <v>220</v>
      </c>
      <c r="AB157" s="81" t="s">
        <v>221</v>
      </c>
      <c r="AC157" s="81" t="s">
        <v>222</v>
      </c>
      <c r="AD157" s="85" t="s">
        <v>234</v>
      </c>
    </row>
    <row r="158" spans="1:30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f>AD158</f>
        <v>2599398.9499999997</v>
      </c>
      <c r="N158" s="132"/>
      <c r="O158" s="125"/>
      <c r="P158" s="122"/>
      <c r="Q158" s="90" t="s">
        <v>19</v>
      </c>
      <c r="R158" s="76">
        <v>183490.49</v>
      </c>
      <c r="S158" s="76">
        <v>282651.59000000003</v>
      </c>
      <c r="T158" s="76">
        <v>318511.65000000002</v>
      </c>
      <c r="U158" s="76">
        <v>351659.46</v>
      </c>
      <c r="V158" s="76">
        <v>353838.69</v>
      </c>
      <c r="W158" s="76">
        <v>264451.09999999998</v>
      </c>
      <c r="X158" s="76">
        <v>280866.74</v>
      </c>
      <c r="Y158" s="76">
        <v>229489.85</v>
      </c>
      <c r="Z158" s="87">
        <v>334439.38</v>
      </c>
      <c r="AA158" s="87"/>
      <c r="AB158" s="87"/>
      <c r="AC158" s="87"/>
      <c r="AD158" s="74">
        <f>SUM(R158:AC158 )</f>
        <v>2599398.9499999997</v>
      </c>
    </row>
    <row r="159" spans="1:30" x14ac:dyDescent="0.3">
      <c r="O159" s="124"/>
    </row>
    <row r="160" spans="1:30" x14ac:dyDescent="0.3">
      <c r="O160" s="124"/>
    </row>
    <row r="161" spans="2:30" x14ac:dyDescent="0.3">
      <c r="O161" s="124"/>
    </row>
    <row r="162" spans="2:30" x14ac:dyDescent="0.3">
      <c r="O162" s="124"/>
    </row>
    <row r="163" spans="2:30" x14ac:dyDescent="0.3">
      <c r="O163" s="124"/>
    </row>
    <row r="164" spans="2:30" x14ac:dyDescent="0.3">
      <c r="O164" s="124"/>
    </row>
    <row r="165" spans="2:30" x14ac:dyDescent="0.3">
      <c r="O165" s="124"/>
    </row>
    <row r="166" spans="2:30" x14ac:dyDescent="0.3">
      <c r="O166" s="124"/>
    </row>
    <row r="167" spans="2:30" x14ac:dyDescent="0.3">
      <c r="O167" s="124"/>
    </row>
    <row r="168" spans="2:30" x14ac:dyDescent="0.3">
      <c r="O168" s="124"/>
    </row>
    <row r="169" spans="2:30" x14ac:dyDescent="0.3">
      <c r="O169" s="124"/>
    </row>
    <row r="170" spans="2:30" x14ac:dyDescent="0.3">
      <c r="O170" s="124"/>
    </row>
    <row r="171" spans="2:30" x14ac:dyDescent="0.3">
      <c r="O171" s="124"/>
    </row>
    <row r="172" spans="2:30" x14ac:dyDescent="0.3">
      <c r="O172" s="124"/>
    </row>
    <row r="173" spans="2:30" x14ac:dyDescent="0.3">
      <c r="O173" s="124"/>
    </row>
    <row r="174" spans="2:30" x14ac:dyDescent="0.3">
      <c r="O174" s="124"/>
    </row>
    <row r="175" spans="2:30" x14ac:dyDescent="0.3">
      <c r="O175" s="124"/>
    </row>
    <row r="176" spans="2:30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131"/>
      <c r="O176" s="124"/>
      <c r="R176" s="81" t="s">
        <v>210</v>
      </c>
      <c r="S176" s="81" t="s">
        <v>211</v>
      </c>
      <c r="T176" s="81" t="s">
        <v>212</v>
      </c>
      <c r="U176" s="81" t="s">
        <v>213</v>
      </c>
      <c r="V176" s="81" t="s">
        <v>214</v>
      </c>
      <c r="W176" s="81" t="s">
        <v>215</v>
      </c>
      <c r="X176" s="81" t="s">
        <v>216</v>
      </c>
      <c r="Y176" s="81" t="s">
        <v>217</v>
      </c>
      <c r="Z176" s="81" t="s">
        <v>218</v>
      </c>
      <c r="AA176" s="81" t="s">
        <v>220</v>
      </c>
      <c r="AB176" s="81" t="s">
        <v>221</v>
      </c>
      <c r="AC176" s="81" t="s">
        <v>222</v>
      </c>
      <c r="AD176" s="85" t="s">
        <v>234</v>
      </c>
    </row>
    <row r="177" spans="1:30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f>AD177</f>
        <v>4772607.88</v>
      </c>
      <c r="N177" s="132"/>
      <c r="O177" s="125"/>
      <c r="P177" s="122"/>
      <c r="Q177" s="90" t="s">
        <v>20</v>
      </c>
      <c r="R177" s="76">
        <v>566469.26</v>
      </c>
      <c r="S177" s="76">
        <v>998575.98</v>
      </c>
      <c r="T177" s="76">
        <v>382910.63</v>
      </c>
      <c r="U177" s="76">
        <v>547568.26</v>
      </c>
      <c r="V177" s="76">
        <v>390636.35000000003</v>
      </c>
      <c r="W177" s="76">
        <v>759679.95000000007</v>
      </c>
      <c r="X177" s="76">
        <v>285943.86</v>
      </c>
      <c r="Y177" s="76">
        <v>473113.42</v>
      </c>
      <c r="Z177" s="87">
        <v>367710.17</v>
      </c>
      <c r="AA177" s="87"/>
      <c r="AB177" s="87"/>
      <c r="AC177" s="87"/>
      <c r="AD177" s="74">
        <f>SUM(R177:AC177 )</f>
        <v>4772607.88</v>
      </c>
    </row>
    <row r="178" spans="1:30" x14ac:dyDescent="0.3">
      <c r="O178" s="124"/>
    </row>
    <row r="179" spans="1:30" x14ac:dyDescent="0.3">
      <c r="O179" s="124"/>
    </row>
    <row r="180" spans="1:30" x14ac:dyDescent="0.3">
      <c r="O180" s="124"/>
    </row>
    <row r="181" spans="1:30" x14ac:dyDescent="0.3">
      <c r="O181" s="124"/>
    </row>
    <row r="182" spans="1:30" x14ac:dyDescent="0.3">
      <c r="O182" s="124"/>
    </row>
    <row r="183" spans="1:30" x14ac:dyDescent="0.3">
      <c r="O183" s="124"/>
    </row>
    <row r="184" spans="1:30" x14ac:dyDescent="0.3">
      <c r="O184" s="124"/>
    </row>
    <row r="185" spans="1:30" x14ac:dyDescent="0.3">
      <c r="O185" s="124"/>
    </row>
    <row r="186" spans="1:30" x14ac:dyDescent="0.3">
      <c r="O186" s="124"/>
    </row>
    <row r="187" spans="1:30" x14ac:dyDescent="0.3">
      <c r="O187" s="124"/>
    </row>
    <row r="188" spans="1:30" x14ac:dyDescent="0.3">
      <c r="O188" s="124"/>
    </row>
    <row r="189" spans="1:30" x14ac:dyDescent="0.3">
      <c r="O189" s="124"/>
    </row>
    <row r="190" spans="1:30" x14ac:dyDescent="0.3">
      <c r="O190" s="124"/>
    </row>
    <row r="191" spans="1:30" x14ac:dyDescent="0.3">
      <c r="O191" s="124"/>
    </row>
    <row r="192" spans="1:30" x14ac:dyDescent="0.3">
      <c r="O192" s="124"/>
    </row>
    <row r="193" spans="1:30" x14ac:dyDescent="0.3">
      <c r="O193" s="124"/>
    </row>
    <row r="194" spans="1:30" x14ac:dyDescent="0.3">
      <c r="O194" s="124"/>
    </row>
    <row r="195" spans="1:30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131"/>
      <c r="O195" s="124"/>
      <c r="R195" s="81" t="s">
        <v>210</v>
      </c>
      <c r="S195" s="81" t="s">
        <v>211</v>
      </c>
      <c r="T195" s="81" t="s">
        <v>212</v>
      </c>
      <c r="U195" s="81" t="s">
        <v>213</v>
      </c>
      <c r="V195" s="81" t="s">
        <v>214</v>
      </c>
      <c r="W195" s="81" t="s">
        <v>215</v>
      </c>
      <c r="X195" s="81" t="s">
        <v>216</v>
      </c>
      <c r="Y195" s="81" t="s">
        <v>217</v>
      </c>
      <c r="Z195" s="81" t="s">
        <v>218</v>
      </c>
      <c r="AA195" s="81" t="s">
        <v>220</v>
      </c>
      <c r="AB195" s="81" t="s">
        <v>221</v>
      </c>
      <c r="AC195" s="81" t="s">
        <v>222</v>
      </c>
      <c r="AD195" s="85" t="s">
        <v>234</v>
      </c>
    </row>
    <row r="196" spans="1:30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f>AD196</f>
        <v>8284165.6800000006</v>
      </c>
      <c r="N196" s="132"/>
      <c r="O196" s="125"/>
      <c r="P196" s="122"/>
      <c r="Q196" s="90" t="s">
        <v>21</v>
      </c>
      <c r="R196" s="76">
        <v>1884136.04</v>
      </c>
      <c r="S196" s="76">
        <v>1712132.95</v>
      </c>
      <c r="T196" s="76">
        <v>3371469.84</v>
      </c>
      <c r="U196" s="76">
        <v>140738.36000000002</v>
      </c>
      <c r="V196" s="76">
        <v>387861.11</v>
      </c>
      <c r="W196" s="76">
        <v>335053.08</v>
      </c>
      <c r="X196" s="76">
        <v>218161.88</v>
      </c>
      <c r="Y196" s="76">
        <v>128818.14</v>
      </c>
      <c r="Z196" s="87">
        <v>105794.28</v>
      </c>
      <c r="AA196" s="87"/>
      <c r="AB196" s="87"/>
      <c r="AC196" s="87"/>
      <c r="AD196" s="74">
        <f>SUM(R196:AC196 )</f>
        <v>8284165.6800000006</v>
      </c>
    </row>
    <row r="197" spans="1:30" x14ac:dyDescent="0.3">
      <c r="O197" s="124"/>
    </row>
    <row r="198" spans="1:30" x14ac:dyDescent="0.3">
      <c r="O198" s="124"/>
    </row>
    <row r="199" spans="1:30" x14ac:dyDescent="0.3">
      <c r="O199" s="124"/>
    </row>
    <row r="200" spans="1:30" x14ac:dyDescent="0.3">
      <c r="O200" s="124"/>
    </row>
    <row r="201" spans="1:30" x14ac:dyDescent="0.3">
      <c r="O201" s="124"/>
    </row>
    <row r="202" spans="1:30" x14ac:dyDescent="0.3">
      <c r="O202" s="124"/>
    </row>
    <row r="203" spans="1:30" x14ac:dyDescent="0.3">
      <c r="O203" s="124"/>
    </row>
    <row r="204" spans="1:30" x14ac:dyDescent="0.3">
      <c r="O204" s="124"/>
    </row>
    <row r="205" spans="1:30" x14ac:dyDescent="0.3">
      <c r="O205" s="124"/>
    </row>
    <row r="206" spans="1:30" x14ac:dyDescent="0.3">
      <c r="O206" s="124"/>
    </row>
    <row r="207" spans="1:30" x14ac:dyDescent="0.3">
      <c r="O207" s="124"/>
    </row>
    <row r="208" spans="1:30" x14ac:dyDescent="0.3">
      <c r="O208" s="124"/>
    </row>
    <row r="209" spans="1:30" x14ac:dyDescent="0.3">
      <c r="O209" s="124"/>
    </row>
    <row r="210" spans="1:30" x14ac:dyDescent="0.3">
      <c r="O210" s="124"/>
    </row>
    <row r="211" spans="1:30" x14ac:dyDescent="0.3">
      <c r="O211" s="124"/>
    </row>
    <row r="212" spans="1:30" x14ac:dyDescent="0.3">
      <c r="O212" s="124"/>
    </row>
    <row r="213" spans="1:30" x14ac:dyDescent="0.3">
      <c r="O213" s="124"/>
    </row>
    <row r="214" spans="1:30" x14ac:dyDescent="0.3">
      <c r="O214" s="124"/>
    </row>
    <row r="215" spans="1:30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131"/>
      <c r="O215" s="124"/>
      <c r="R215" s="83" t="s">
        <v>210</v>
      </c>
      <c r="S215" s="83" t="s">
        <v>211</v>
      </c>
      <c r="T215" s="83" t="s">
        <v>212</v>
      </c>
      <c r="U215" s="83" t="s">
        <v>213</v>
      </c>
      <c r="V215" s="83" t="s">
        <v>214</v>
      </c>
      <c r="W215" s="83" t="s">
        <v>215</v>
      </c>
      <c r="X215" s="83" t="s">
        <v>216</v>
      </c>
      <c r="Y215" s="83" t="s">
        <v>217</v>
      </c>
      <c r="Z215" s="83" t="s">
        <v>218</v>
      </c>
      <c r="AA215" s="83" t="s">
        <v>220</v>
      </c>
      <c r="AB215" s="83" t="s">
        <v>221</v>
      </c>
      <c r="AC215" s="83" t="s">
        <v>222</v>
      </c>
      <c r="AD215" s="85" t="s">
        <v>234</v>
      </c>
    </row>
    <row r="216" spans="1:30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f>AD216</f>
        <v>179248703.38</v>
      </c>
      <c r="N216" s="132"/>
      <c r="O216" s="125"/>
      <c r="P216" s="122"/>
      <c r="Q216" s="90" t="s">
        <v>22</v>
      </c>
      <c r="R216" s="76">
        <v>19988797.699999999</v>
      </c>
      <c r="S216" s="76">
        <v>23046661.07</v>
      </c>
      <c r="T216" s="76">
        <v>18520007.719999999</v>
      </c>
      <c r="U216" s="76">
        <v>17738926.170000002</v>
      </c>
      <c r="V216" s="76">
        <v>24091219.550000001</v>
      </c>
      <c r="W216" s="76">
        <v>20417973.530000001</v>
      </c>
      <c r="X216" s="76">
        <v>21140405.52</v>
      </c>
      <c r="Y216" s="76">
        <v>21743165.900000002</v>
      </c>
      <c r="Z216" s="87">
        <v>12561546.220000001</v>
      </c>
      <c r="AA216" s="87"/>
      <c r="AB216" s="87"/>
      <c r="AC216" s="87"/>
      <c r="AD216" s="74">
        <f>SUM(R216:AC216 )</f>
        <v>179248703.38</v>
      </c>
    </row>
    <row r="217" spans="1:30" x14ac:dyDescent="0.3">
      <c r="O217" s="124"/>
    </row>
    <row r="218" spans="1:30" x14ac:dyDescent="0.3">
      <c r="O218" s="124"/>
    </row>
    <row r="219" spans="1:30" x14ac:dyDescent="0.3">
      <c r="O219" s="124"/>
    </row>
    <row r="220" spans="1:30" x14ac:dyDescent="0.3">
      <c r="O220" s="124"/>
    </row>
    <row r="221" spans="1:30" x14ac:dyDescent="0.3">
      <c r="O221" s="124"/>
    </row>
    <row r="222" spans="1:30" x14ac:dyDescent="0.3">
      <c r="O222" s="124"/>
    </row>
    <row r="223" spans="1:30" x14ac:dyDescent="0.3">
      <c r="O223" s="124"/>
    </row>
    <row r="224" spans="1:30" x14ac:dyDescent="0.3">
      <c r="O224" s="124"/>
    </row>
    <row r="225" spans="1:30" x14ac:dyDescent="0.3">
      <c r="O225" s="124"/>
    </row>
    <row r="226" spans="1:30" x14ac:dyDescent="0.3">
      <c r="O226" s="124"/>
    </row>
    <row r="227" spans="1:30" x14ac:dyDescent="0.3">
      <c r="O227" s="124"/>
    </row>
    <row r="228" spans="1:30" x14ac:dyDescent="0.3">
      <c r="O228" s="124"/>
    </row>
    <row r="229" spans="1:30" x14ac:dyDescent="0.3">
      <c r="O229" s="124"/>
    </row>
    <row r="230" spans="1:30" x14ac:dyDescent="0.3">
      <c r="O230" s="124"/>
    </row>
    <row r="231" spans="1:30" x14ac:dyDescent="0.3">
      <c r="O231" s="124"/>
    </row>
    <row r="232" spans="1:30" x14ac:dyDescent="0.3">
      <c r="O232" s="124"/>
    </row>
    <row r="233" spans="1:30" x14ac:dyDescent="0.3">
      <c r="O233" s="124"/>
    </row>
    <row r="234" spans="1:30" x14ac:dyDescent="0.3">
      <c r="O234" s="124"/>
    </row>
    <row r="235" spans="1:30" x14ac:dyDescent="0.3">
      <c r="O235" s="124"/>
    </row>
    <row r="236" spans="1:30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131"/>
      <c r="O236" s="124"/>
      <c r="R236" s="81" t="s">
        <v>210</v>
      </c>
      <c r="S236" s="81" t="s">
        <v>211</v>
      </c>
      <c r="T236" s="81" t="s">
        <v>212</v>
      </c>
      <c r="U236" s="81" t="s">
        <v>213</v>
      </c>
      <c r="V236" s="81" t="s">
        <v>214</v>
      </c>
      <c r="W236" s="81" t="s">
        <v>215</v>
      </c>
      <c r="X236" s="81" t="s">
        <v>216</v>
      </c>
      <c r="Y236" s="81" t="s">
        <v>217</v>
      </c>
      <c r="Z236" s="81" t="s">
        <v>218</v>
      </c>
      <c r="AA236" s="81" t="s">
        <v>220</v>
      </c>
      <c r="AB236" s="81" t="s">
        <v>221</v>
      </c>
      <c r="AC236" s="81" t="s">
        <v>222</v>
      </c>
      <c r="AD236" s="85" t="s">
        <v>234</v>
      </c>
    </row>
    <row r="237" spans="1:30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f>AD237</f>
        <v>0</v>
      </c>
      <c r="N237" s="132"/>
      <c r="O237" s="125"/>
      <c r="P237" s="122"/>
      <c r="Q237" s="90" t="s">
        <v>23</v>
      </c>
      <c r="R237" s="76"/>
      <c r="S237" s="76"/>
      <c r="T237" s="76"/>
      <c r="U237" s="76"/>
      <c r="V237" s="76"/>
      <c r="W237" s="76"/>
      <c r="X237" s="76"/>
      <c r="Y237" s="76"/>
      <c r="Z237" s="87"/>
      <c r="AA237" s="87"/>
      <c r="AB237" s="87"/>
      <c r="AC237" s="87"/>
      <c r="AD237" s="74">
        <f>SUM(R237:AC237)</f>
        <v>0</v>
      </c>
    </row>
    <row r="238" spans="1:30" x14ac:dyDescent="0.3">
      <c r="O238" s="124"/>
    </row>
    <row r="239" spans="1:30" x14ac:dyDescent="0.3">
      <c r="O239" s="124"/>
    </row>
    <row r="240" spans="1:30" x14ac:dyDescent="0.3">
      <c r="O240" s="124"/>
    </row>
    <row r="241" spans="1:30" x14ac:dyDescent="0.3">
      <c r="O241" s="124"/>
    </row>
    <row r="242" spans="1:30" x14ac:dyDescent="0.3">
      <c r="O242" s="124"/>
    </row>
    <row r="243" spans="1:30" x14ac:dyDescent="0.3">
      <c r="O243" s="124"/>
    </row>
    <row r="244" spans="1:30" x14ac:dyDescent="0.3">
      <c r="O244" s="124"/>
    </row>
    <row r="245" spans="1:30" x14ac:dyDescent="0.3">
      <c r="O245" s="124"/>
    </row>
    <row r="246" spans="1:30" x14ac:dyDescent="0.3">
      <c r="O246" s="124"/>
    </row>
    <row r="247" spans="1:30" x14ac:dyDescent="0.3">
      <c r="O247" s="124"/>
    </row>
    <row r="248" spans="1:30" x14ac:dyDescent="0.3">
      <c r="O248" s="124"/>
    </row>
    <row r="249" spans="1:30" x14ac:dyDescent="0.3">
      <c r="O249" s="124"/>
    </row>
    <row r="250" spans="1:30" x14ac:dyDescent="0.3">
      <c r="O250" s="124"/>
    </row>
    <row r="251" spans="1:30" x14ac:dyDescent="0.3">
      <c r="O251" s="124"/>
    </row>
    <row r="252" spans="1:30" x14ac:dyDescent="0.3">
      <c r="O252" s="124"/>
    </row>
    <row r="253" spans="1:30" x14ac:dyDescent="0.3">
      <c r="O253" s="124"/>
    </row>
    <row r="254" spans="1:30" x14ac:dyDescent="0.3">
      <c r="O254" s="124"/>
    </row>
    <row r="255" spans="1:30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131"/>
      <c r="O255" s="124"/>
      <c r="R255" s="81" t="s">
        <v>210</v>
      </c>
      <c r="S255" s="81" t="s">
        <v>211</v>
      </c>
      <c r="T255" s="81" t="s">
        <v>212</v>
      </c>
      <c r="U255" s="81" t="s">
        <v>213</v>
      </c>
      <c r="V255" s="81" t="s">
        <v>214</v>
      </c>
      <c r="W255" s="81" t="s">
        <v>215</v>
      </c>
      <c r="X255" s="81" t="s">
        <v>216</v>
      </c>
      <c r="Y255" s="81" t="s">
        <v>217</v>
      </c>
      <c r="Z255" s="81" t="s">
        <v>218</v>
      </c>
      <c r="AA255" s="81" t="s">
        <v>220</v>
      </c>
      <c r="AB255" s="81" t="s">
        <v>221</v>
      </c>
      <c r="AC255" s="81" t="s">
        <v>222</v>
      </c>
      <c r="AD255" s="85" t="s">
        <v>234</v>
      </c>
    </row>
    <row r="256" spans="1:30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f>AD256</f>
        <v>10414502.939999999</v>
      </c>
      <c r="N256" s="132"/>
      <c r="O256" s="125"/>
      <c r="P256" s="122"/>
      <c r="Q256" s="90" t="s">
        <v>24</v>
      </c>
      <c r="R256" s="76">
        <v>442602.43</v>
      </c>
      <c r="S256" s="76">
        <v>1251217.3900000001</v>
      </c>
      <c r="T256" s="76">
        <v>2358693.2600000002</v>
      </c>
      <c r="U256" s="76">
        <v>774021.34</v>
      </c>
      <c r="V256" s="76">
        <v>1529859.58</v>
      </c>
      <c r="W256" s="76">
        <v>698672.68</v>
      </c>
      <c r="X256" s="76">
        <v>1364215.09</v>
      </c>
      <c r="Y256" s="76">
        <v>1398964.8</v>
      </c>
      <c r="Z256" s="87">
        <v>596256.37</v>
      </c>
      <c r="AA256" s="87"/>
      <c r="AB256" s="87"/>
      <c r="AC256" s="87"/>
      <c r="AD256" s="74">
        <f>SUM(R256:AC256 )</f>
        <v>10414502.939999999</v>
      </c>
    </row>
    <row r="257" spans="15:15" x14ac:dyDescent="0.3">
      <c r="O257" s="124"/>
    </row>
    <row r="258" spans="15:15" x14ac:dyDescent="0.3">
      <c r="O258" s="124"/>
    </row>
    <row r="259" spans="15:15" x14ac:dyDescent="0.3">
      <c r="O259" s="124"/>
    </row>
    <row r="260" spans="15:15" x14ac:dyDescent="0.3">
      <c r="O260" s="124"/>
    </row>
    <row r="261" spans="15:15" x14ac:dyDescent="0.3">
      <c r="O261" s="124"/>
    </row>
    <row r="262" spans="15:15" x14ac:dyDescent="0.3">
      <c r="O262" s="124"/>
    </row>
    <row r="263" spans="15:15" x14ac:dyDescent="0.3">
      <c r="O263" s="124"/>
    </row>
    <row r="264" spans="15:15" x14ac:dyDescent="0.3">
      <c r="O264" s="124"/>
    </row>
    <row r="265" spans="15:15" x14ac:dyDescent="0.3">
      <c r="O265" s="124"/>
    </row>
    <row r="266" spans="15:15" x14ac:dyDescent="0.3">
      <c r="O266" s="124"/>
    </row>
    <row r="267" spans="15:15" x14ac:dyDescent="0.3">
      <c r="O267" s="124"/>
    </row>
    <row r="268" spans="15:15" x14ac:dyDescent="0.3">
      <c r="O268" s="124"/>
    </row>
    <row r="269" spans="15:15" x14ac:dyDescent="0.3">
      <c r="O269" s="124"/>
    </row>
    <row r="270" spans="15:15" x14ac:dyDescent="0.3">
      <c r="O270" s="124"/>
    </row>
    <row r="271" spans="15:15" x14ac:dyDescent="0.3">
      <c r="O271" s="124"/>
    </row>
    <row r="272" spans="15:15" x14ac:dyDescent="0.3">
      <c r="O272" s="124"/>
    </row>
    <row r="273" spans="1:30" x14ac:dyDescent="0.3">
      <c r="O273" s="124"/>
    </row>
    <row r="274" spans="1:30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131"/>
      <c r="O274" s="124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5" t="s">
        <v>234</v>
      </c>
    </row>
    <row r="275" spans="1:30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f>AD275</f>
        <v>38197920.009999998</v>
      </c>
      <c r="N275" s="132"/>
      <c r="O275" s="125"/>
      <c r="P275" s="122"/>
      <c r="Q275" s="90" t="s">
        <v>25</v>
      </c>
      <c r="R275" s="76">
        <v>5179678.78</v>
      </c>
      <c r="S275" s="76">
        <v>4942002.99</v>
      </c>
      <c r="T275" s="76">
        <v>4835479.92</v>
      </c>
      <c r="U275" s="76">
        <v>884096.9</v>
      </c>
      <c r="V275" s="76">
        <v>10029505.029999999</v>
      </c>
      <c r="W275" s="76">
        <v>404640.73</v>
      </c>
      <c r="X275" s="76">
        <v>5322057.26</v>
      </c>
      <c r="Y275" s="76">
        <v>6249938.8899999997</v>
      </c>
      <c r="Z275" s="87">
        <v>350519.51</v>
      </c>
      <c r="AA275" s="87"/>
      <c r="AB275" s="87"/>
      <c r="AC275" s="87"/>
      <c r="AD275" s="74">
        <f>SUM(R275:AC275 )</f>
        <v>38197920.009999998</v>
      </c>
    </row>
    <row r="276" spans="1:30" x14ac:dyDescent="0.3">
      <c r="O276" s="124"/>
    </row>
    <row r="277" spans="1:30" x14ac:dyDescent="0.3">
      <c r="O277" s="124"/>
    </row>
    <row r="278" spans="1:30" x14ac:dyDescent="0.3">
      <c r="O278" s="124"/>
    </row>
    <row r="279" spans="1:30" x14ac:dyDescent="0.3">
      <c r="O279" s="124"/>
    </row>
    <row r="280" spans="1:30" x14ac:dyDescent="0.3">
      <c r="O280" s="124"/>
    </row>
    <row r="281" spans="1:30" x14ac:dyDescent="0.3">
      <c r="O281" s="124"/>
    </row>
    <row r="282" spans="1:30" x14ac:dyDescent="0.3">
      <c r="O282" s="124"/>
    </row>
    <row r="283" spans="1:30" x14ac:dyDescent="0.3">
      <c r="O283" s="124"/>
    </row>
    <row r="284" spans="1:30" x14ac:dyDescent="0.3">
      <c r="O284" s="124"/>
    </row>
    <row r="285" spans="1:30" x14ac:dyDescent="0.3">
      <c r="O285" s="124"/>
    </row>
    <row r="286" spans="1:30" x14ac:dyDescent="0.3">
      <c r="O286" s="124"/>
    </row>
    <row r="287" spans="1:30" x14ac:dyDescent="0.3">
      <c r="O287" s="124"/>
    </row>
    <row r="288" spans="1:30" x14ac:dyDescent="0.3">
      <c r="O288" s="124"/>
    </row>
    <row r="289" spans="1:30" x14ac:dyDescent="0.3">
      <c r="O289" s="124"/>
    </row>
    <row r="290" spans="1:30" x14ac:dyDescent="0.3">
      <c r="O290" s="124"/>
    </row>
    <row r="291" spans="1:30" x14ac:dyDescent="0.3">
      <c r="O291" s="124"/>
    </row>
    <row r="292" spans="1:30" x14ac:dyDescent="0.3">
      <c r="O292" s="124"/>
    </row>
    <row r="293" spans="1:30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131"/>
      <c r="O293" s="124"/>
      <c r="R293" s="83" t="s">
        <v>210</v>
      </c>
      <c r="S293" s="83" t="s">
        <v>211</v>
      </c>
      <c r="T293" s="83" t="s">
        <v>212</v>
      </c>
      <c r="U293" s="83" t="s">
        <v>213</v>
      </c>
      <c r="V293" s="83" t="s">
        <v>214</v>
      </c>
      <c r="W293" s="83" t="s">
        <v>215</v>
      </c>
      <c r="X293" s="83" t="s">
        <v>216</v>
      </c>
      <c r="Y293" s="83" t="s">
        <v>217</v>
      </c>
      <c r="Z293" s="83" t="s">
        <v>218</v>
      </c>
      <c r="AA293" s="83" t="s">
        <v>220</v>
      </c>
      <c r="AB293" s="83" t="s">
        <v>221</v>
      </c>
      <c r="AC293" s="83" t="s">
        <v>222</v>
      </c>
      <c r="AD293" s="85" t="s">
        <v>234</v>
      </c>
    </row>
    <row r="294" spans="1:30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f>AD294</f>
        <v>69441010.439999998</v>
      </c>
      <c r="N294" s="132"/>
      <c r="O294" s="125"/>
      <c r="P294" s="122"/>
      <c r="Q294" s="90" t="s">
        <v>26</v>
      </c>
      <c r="R294" s="76">
        <v>6718966.5800000001</v>
      </c>
      <c r="S294" s="76">
        <v>11482133.720000001</v>
      </c>
      <c r="T294" s="76">
        <v>7102371.2199999997</v>
      </c>
      <c r="U294" s="76">
        <v>7367426.7400000002</v>
      </c>
      <c r="V294" s="76">
        <v>7522787.25</v>
      </c>
      <c r="W294" s="76">
        <v>6406492.8100000005</v>
      </c>
      <c r="X294" s="76">
        <v>6838824.1500000004</v>
      </c>
      <c r="Y294" s="76">
        <v>6542609.1400000006</v>
      </c>
      <c r="Z294" s="87">
        <v>9459398.8300000001</v>
      </c>
      <c r="AA294" s="87"/>
      <c r="AB294" s="87"/>
      <c r="AC294" s="87"/>
      <c r="AD294" s="74">
        <f>SUM( R294:AC294)</f>
        <v>69441010.439999998</v>
      </c>
    </row>
    <row r="295" spans="1:30" x14ac:dyDescent="0.3">
      <c r="O295" s="124"/>
    </row>
    <row r="296" spans="1:30" x14ac:dyDescent="0.3">
      <c r="O296" s="124"/>
    </row>
    <row r="297" spans="1:30" x14ac:dyDescent="0.3">
      <c r="O297" s="124"/>
    </row>
    <row r="298" spans="1:30" x14ac:dyDescent="0.3">
      <c r="O298" s="124"/>
    </row>
    <row r="299" spans="1:30" x14ac:dyDescent="0.3">
      <c r="O299" s="124"/>
    </row>
    <row r="300" spans="1:30" x14ac:dyDescent="0.3">
      <c r="O300" s="124"/>
    </row>
    <row r="301" spans="1:30" x14ac:dyDescent="0.3">
      <c r="O301" s="124"/>
    </row>
    <row r="302" spans="1:30" x14ac:dyDescent="0.3">
      <c r="O302" s="124"/>
    </row>
    <row r="303" spans="1:30" x14ac:dyDescent="0.3">
      <c r="O303" s="124"/>
    </row>
    <row r="304" spans="1:30" x14ac:dyDescent="0.3">
      <c r="O304" s="124"/>
    </row>
    <row r="305" spans="1:30" x14ac:dyDescent="0.3">
      <c r="O305" s="124"/>
    </row>
    <row r="306" spans="1:30" x14ac:dyDescent="0.3">
      <c r="O306" s="124"/>
    </row>
    <row r="307" spans="1:30" x14ac:dyDescent="0.3">
      <c r="O307" s="124"/>
    </row>
    <row r="308" spans="1:30" x14ac:dyDescent="0.3">
      <c r="O308" s="124"/>
    </row>
    <row r="309" spans="1:30" x14ac:dyDescent="0.3">
      <c r="O309" s="124"/>
    </row>
    <row r="310" spans="1:30" x14ac:dyDescent="0.3">
      <c r="O310" s="124"/>
    </row>
    <row r="311" spans="1:30" x14ac:dyDescent="0.3">
      <c r="O311" s="124"/>
    </row>
    <row r="312" spans="1:30" x14ac:dyDescent="0.3">
      <c r="O312" s="124"/>
    </row>
    <row r="313" spans="1:30" x14ac:dyDescent="0.3">
      <c r="O313" s="124"/>
    </row>
    <row r="314" spans="1:30" x14ac:dyDescent="0.3">
      <c r="O314" s="124"/>
    </row>
    <row r="315" spans="1:30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131"/>
      <c r="O315" s="124"/>
      <c r="R315" s="81" t="s">
        <v>210</v>
      </c>
      <c r="S315" s="81" t="s">
        <v>211</v>
      </c>
      <c r="T315" s="81" t="s">
        <v>212</v>
      </c>
      <c r="U315" s="81" t="s">
        <v>213</v>
      </c>
      <c r="V315" s="81" t="s">
        <v>214</v>
      </c>
      <c r="W315" s="81" t="s">
        <v>215</v>
      </c>
      <c r="X315" s="81" t="s">
        <v>216</v>
      </c>
      <c r="Y315" s="81" t="s">
        <v>217</v>
      </c>
      <c r="Z315" s="81" t="s">
        <v>218</v>
      </c>
      <c r="AA315" s="81" t="s">
        <v>220</v>
      </c>
      <c r="AB315" s="81" t="s">
        <v>221</v>
      </c>
      <c r="AC315" s="81" t="s">
        <v>222</v>
      </c>
      <c r="AD315" s="85" t="s">
        <v>234</v>
      </c>
    </row>
    <row r="316" spans="1:30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f>AD316</f>
        <v>31360322.920000002</v>
      </c>
      <c r="N316" s="132"/>
      <c r="O316" s="125"/>
      <c r="P316" s="122"/>
      <c r="Q316" s="90" t="s">
        <v>27</v>
      </c>
      <c r="R316" s="76">
        <v>5409230.6100000003</v>
      </c>
      <c r="S316" s="76">
        <v>1616009.34</v>
      </c>
      <c r="T316" s="76">
        <v>1966304.96</v>
      </c>
      <c r="U316" s="76">
        <v>3557507.13</v>
      </c>
      <c r="V316" s="76">
        <v>2282044.14</v>
      </c>
      <c r="W316" s="76">
        <v>3197442.56</v>
      </c>
      <c r="X316" s="76">
        <v>2624627.33</v>
      </c>
      <c r="Y316" s="76">
        <v>7980198.9800000004</v>
      </c>
      <c r="Z316" s="87">
        <v>2726957.87</v>
      </c>
      <c r="AA316" s="87"/>
      <c r="AB316" s="87"/>
      <c r="AC316" s="87"/>
      <c r="AD316" s="74">
        <f>SUM( R316:AC316)</f>
        <v>31360322.920000002</v>
      </c>
    </row>
    <row r="317" spans="1:30" x14ac:dyDescent="0.3">
      <c r="O317" s="124"/>
    </row>
    <row r="318" spans="1:30" x14ac:dyDescent="0.3">
      <c r="O318" s="124"/>
    </row>
    <row r="319" spans="1:30" x14ac:dyDescent="0.3">
      <c r="O319" s="124"/>
    </row>
    <row r="320" spans="1:30" x14ac:dyDescent="0.3">
      <c r="O320" s="124"/>
    </row>
    <row r="321" spans="1:30" x14ac:dyDescent="0.3">
      <c r="O321" s="124"/>
    </row>
    <row r="322" spans="1:30" x14ac:dyDescent="0.3">
      <c r="O322" s="124"/>
    </row>
    <row r="323" spans="1:30" x14ac:dyDescent="0.3">
      <c r="O323" s="124"/>
    </row>
    <row r="324" spans="1:30" x14ac:dyDescent="0.3">
      <c r="O324" s="124"/>
    </row>
    <row r="325" spans="1:30" x14ac:dyDescent="0.3">
      <c r="O325" s="124"/>
    </row>
    <row r="326" spans="1:30" x14ac:dyDescent="0.3">
      <c r="O326" s="124"/>
    </row>
    <row r="327" spans="1:30" x14ac:dyDescent="0.3">
      <c r="O327" s="124"/>
    </row>
    <row r="328" spans="1:30" x14ac:dyDescent="0.3">
      <c r="O328" s="124"/>
    </row>
    <row r="329" spans="1:30" x14ac:dyDescent="0.3">
      <c r="O329" s="124"/>
    </row>
    <row r="330" spans="1:30" x14ac:dyDescent="0.3">
      <c r="O330" s="124"/>
    </row>
    <row r="331" spans="1:30" x14ac:dyDescent="0.3">
      <c r="O331" s="124"/>
    </row>
    <row r="332" spans="1:30" x14ac:dyDescent="0.3">
      <c r="O332" s="124"/>
    </row>
    <row r="333" spans="1:30" x14ac:dyDescent="0.3">
      <c r="O333" s="124"/>
    </row>
    <row r="334" spans="1:30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131"/>
      <c r="O334" s="124"/>
      <c r="R334" s="81" t="s">
        <v>210</v>
      </c>
      <c r="S334" s="81" t="s">
        <v>211</v>
      </c>
      <c r="T334" s="81" t="s">
        <v>212</v>
      </c>
      <c r="U334" s="81" t="s">
        <v>213</v>
      </c>
      <c r="V334" s="81" t="s">
        <v>214</v>
      </c>
      <c r="W334" s="81" t="s">
        <v>215</v>
      </c>
      <c r="X334" s="81" t="s">
        <v>216</v>
      </c>
      <c r="Y334" s="81" t="s">
        <v>217</v>
      </c>
      <c r="Z334" s="81" t="s">
        <v>218</v>
      </c>
      <c r="AA334" s="81" t="s">
        <v>220</v>
      </c>
      <c r="AB334" s="81" t="s">
        <v>221</v>
      </c>
      <c r="AC334" s="81" t="s">
        <v>222</v>
      </c>
      <c r="AD334" s="85" t="s">
        <v>234</v>
      </c>
    </row>
    <row r="335" spans="1:30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f>AD335</f>
        <v>8443338.2699999996</v>
      </c>
      <c r="N335" s="132"/>
      <c r="O335" s="125"/>
      <c r="P335" s="122"/>
      <c r="Q335" s="90" t="s">
        <v>28</v>
      </c>
      <c r="R335" s="76">
        <v>4336019.58</v>
      </c>
      <c r="S335" s="76">
        <v>1534761.79</v>
      </c>
      <c r="T335" s="76">
        <v>536741.89</v>
      </c>
      <c r="U335" s="76">
        <v>256240.97</v>
      </c>
      <c r="V335" s="76">
        <v>526949.38</v>
      </c>
      <c r="W335" s="76">
        <v>544129.04</v>
      </c>
      <c r="X335" s="76">
        <v>211847.81</v>
      </c>
      <c r="Y335" s="133">
        <v>207538.25</v>
      </c>
      <c r="Z335" s="87">
        <v>289109.56</v>
      </c>
      <c r="AA335" s="87"/>
      <c r="AB335" s="87"/>
      <c r="AC335" s="87"/>
      <c r="AD335" s="74">
        <f>SUM( R335:AC335)</f>
        <v>8443338.2699999996</v>
      </c>
    </row>
    <row r="336" spans="1:30" x14ac:dyDescent="0.3">
      <c r="O336" s="124"/>
    </row>
    <row r="337" spans="2:30" x14ac:dyDescent="0.3">
      <c r="O337" s="124"/>
    </row>
    <row r="338" spans="2:30" x14ac:dyDescent="0.3">
      <c r="O338" s="124"/>
    </row>
    <row r="339" spans="2:30" x14ac:dyDescent="0.3">
      <c r="O339" s="124"/>
    </row>
    <row r="340" spans="2:30" x14ac:dyDescent="0.3">
      <c r="O340" s="124"/>
    </row>
    <row r="341" spans="2:30" x14ac:dyDescent="0.3">
      <c r="O341" s="124"/>
    </row>
    <row r="342" spans="2:30" x14ac:dyDescent="0.3">
      <c r="O342" s="124"/>
    </row>
    <row r="343" spans="2:30" x14ac:dyDescent="0.3">
      <c r="O343" s="124"/>
    </row>
    <row r="344" spans="2:30" x14ac:dyDescent="0.3">
      <c r="O344" s="124"/>
    </row>
    <row r="345" spans="2:30" x14ac:dyDescent="0.3">
      <c r="O345" s="124"/>
    </row>
    <row r="346" spans="2:30" x14ac:dyDescent="0.3">
      <c r="O346" s="124"/>
    </row>
    <row r="347" spans="2:30" x14ac:dyDescent="0.3">
      <c r="O347" s="124"/>
    </row>
    <row r="348" spans="2:30" x14ac:dyDescent="0.3">
      <c r="O348" s="124"/>
    </row>
    <row r="349" spans="2:30" x14ac:dyDescent="0.3">
      <c r="O349" s="124"/>
    </row>
    <row r="350" spans="2:30" x14ac:dyDescent="0.3">
      <c r="O350" s="124"/>
    </row>
    <row r="351" spans="2:30" x14ac:dyDescent="0.3">
      <c r="O351" s="124"/>
    </row>
    <row r="352" spans="2:30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131"/>
      <c r="O352" s="124"/>
      <c r="R352" s="81" t="s">
        <v>210</v>
      </c>
      <c r="S352" s="81" t="s">
        <v>211</v>
      </c>
      <c r="T352" s="81" t="s">
        <v>212</v>
      </c>
      <c r="U352" s="81" t="s">
        <v>213</v>
      </c>
      <c r="V352" s="83" t="s">
        <v>214</v>
      </c>
      <c r="W352" s="81" t="s">
        <v>215</v>
      </c>
      <c r="X352" s="81" t="s">
        <v>216</v>
      </c>
      <c r="Y352" s="81" t="s">
        <v>217</v>
      </c>
      <c r="Z352" s="81" t="s">
        <v>218</v>
      </c>
      <c r="AA352" s="81" t="s">
        <v>220</v>
      </c>
      <c r="AB352" s="81" t="s">
        <v>221</v>
      </c>
      <c r="AC352" s="81" t="s">
        <v>222</v>
      </c>
      <c r="AD352" s="85" t="s">
        <v>234</v>
      </c>
    </row>
    <row r="353" spans="1:30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f>AD353</f>
        <v>128709739.82000001</v>
      </c>
      <c r="N353" s="132"/>
      <c r="O353" s="125"/>
      <c r="P353" s="122"/>
      <c r="Q353" s="90" t="s">
        <v>29</v>
      </c>
      <c r="R353" s="76">
        <v>5731210.7700000005</v>
      </c>
      <c r="S353" s="76">
        <v>18415106.490000002</v>
      </c>
      <c r="T353" s="76">
        <v>15984173.890000001</v>
      </c>
      <c r="U353" s="76">
        <v>17696920.539999999</v>
      </c>
      <c r="V353" s="134">
        <v>18971720.699999999</v>
      </c>
      <c r="W353" s="76">
        <v>9398590</v>
      </c>
      <c r="X353" s="76">
        <v>25322698.780000001</v>
      </c>
      <c r="Y353" s="76">
        <v>13115260.390000001</v>
      </c>
      <c r="Z353" s="87">
        <v>4074058.2600000002</v>
      </c>
      <c r="AA353" s="87"/>
      <c r="AB353" s="87"/>
      <c r="AC353" s="87"/>
      <c r="AD353" s="74">
        <f>SUM(R353:AC353)</f>
        <v>128709739.82000001</v>
      </c>
    </row>
    <row r="354" spans="1:30" x14ac:dyDescent="0.3">
      <c r="O354" s="124"/>
    </row>
    <row r="355" spans="1:30" x14ac:dyDescent="0.3">
      <c r="O355" s="124"/>
    </row>
    <row r="356" spans="1:30" x14ac:dyDescent="0.3">
      <c r="O356" s="124"/>
    </row>
    <row r="357" spans="1:30" x14ac:dyDescent="0.3">
      <c r="O357" s="124"/>
    </row>
    <row r="358" spans="1:30" x14ac:dyDescent="0.3">
      <c r="O358" s="124"/>
    </row>
    <row r="359" spans="1:30" x14ac:dyDescent="0.3">
      <c r="O359" s="124"/>
    </row>
    <row r="360" spans="1:30" x14ac:dyDescent="0.3">
      <c r="O360" s="124"/>
    </row>
    <row r="361" spans="1:30" x14ac:dyDescent="0.3">
      <c r="O361" s="124"/>
    </row>
    <row r="362" spans="1:30" x14ac:dyDescent="0.3">
      <c r="O362" s="124"/>
    </row>
    <row r="363" spans="1:30" x14ac:dyDescent="0.3">
      <c r="O363" s="124"/>
    </row>
    <row r="364" spans="1:30" x14ac:dyDescent="0.3">
      <c r="O364" s="124"/>
    </row>
    <row r="365" spans="1:30" x14ac:dyDescent="0.3">
      <c r="O365" s="124"/>
    </row>
    <row r="366" spans="1:30" x14ac:dyDescent="0.3">
      <c r="O366" s="124"/>
    </row>
    <row r="367" spans="1:30" x14ac:dyDescent="0.3">
      <c r="O367" s="124"/>
    </row>
    <row r="368" spans="1:30" x14ac:dyDescent="0.3">
      <c r="O368" s="124"/>
    </row>
    <row r="369" spans="1:30" x14ac:dyDescent="0.3">
      <c r="O369" s="124"/>
    </row>
    <row r="370" spans="1:30" x14ac:dyDescent="0.3">
      <c r="O370" s="124"/>
    </row>
    <row r="371" spans="1:30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131"/>
      <c r="O371" s="124"/>
      <c r="R371" s="83" t="s">
        <v>210</v>
      </c>
      <c r="S371" s="83" t="s">
        <v>211</v>
      </c>
      <c r="T371" s="83" t="s">
        <v>212</v>
      </c>
      <c r="U371" s="83" t="s">
        <v>213</v>
      </c>
      <c r="V371" s="83" t="s">
        <v>214</v>
      </c>
      <c r="W371" s="83" t="s">
        <v>215</v>
      </c>
      <c r="X371" s="83" t="s">
        <v>216</v>
      </c>
      <c r="Y371" s="83" t="s">
        <v>217</v>
      </c>
      <c r="Z371" s="83" t="s">
        <v>218</v>
      </c>
      <c r="AA371" s="83" t="s">
        <v>220</v>
      </c>
      <c r="AB371" s="83" t="s">
        <v>221</v>
      </c>
      <c r="AC371" s="83" t="s">
        <v>222</v>
      </c>
      <c r="AD371" s="85" t="s">
        <v>234</v>
      </c>
    </row>
    <row r="372" spans="1:30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f>AD372</f>
        <v>13951531.780000001</v>
      </c>
      <c r="N372" s="132"/>
      <c r="O372" s="125"/>
      <c r="P372" s="122"/>
      <c r="Q372" s="90" t="s">
        <v>30</v>
      </c>
      <c r="R372" s="76"/>
      <c r="S372" s="76">
        <v>1711605.81</v>
      </c>
      <c r="T372" s="76">
        <v>1525903.48</v>
      </c>
      <c r="U372" s="76">
        <v>1643162.08</v>
      </c>
      <c r="V372" s="76">
        <v>1588952.8</v>
      </c>
      <c r="W372" s="76">
        <v>1558960</v>
      </c>
      <c r="X372" s="76">
        <v>1879257.97</v>
      </c>
      <c r="Y372" s="76">
        <v>2042577.8800000001</v>
      </c>
      <c r="Z372" s="87">
        <v>2001111.76</v>
      </c>
      <c r="AA372" s="87"/>
      <c r="AB372" s="87"/>
      <c r="AC372" s="87"/>
      <c r="AD372" s="74">
        <f>SUM(R372:AC373 )</f>
        <v>13951531.780000001</v>
      </c>
    </row>
    <row r="373" spans="1:30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O373" s="124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30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O374" s="124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30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O375" s="124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30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O376" s="124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30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O377" s="124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30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O378" s="124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30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O379" s="124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30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O380" s="124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30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O381" s="124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30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O382" s="124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30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O383" s="124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30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O384" s="124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30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O385" s="124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30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O386" s="124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30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O387" s="124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30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O388" s="124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30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O389" s="124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30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O390" s="124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30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O391" s="124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30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131"/>
      <c r="O392" s="124"/>
      <c r="R392" s="81" t="s">
        <v>210</v>
      </c>
      <c r="S392" s="81" t="s">
        <v>211</v>
      </c>
      <c r="T392" s="81" t="s">
        <v>212</v>
      </c>
      <c r="U392" s="81" t="s">
        <v>213</v>
      </c>
      <c r="V392" s="81" t="s">
        <v>214</v>
      </c>
      <c r="W392" s="81" t="s">
        <v>215</v>
      </c>
      <c r="X392" s="81" t="s">
        <v>216</v>
      </c>
      <c r="Y392" s="81" t="s">
        <v>217</v>
      </c>
      <c r="Z392" s="81" t="s">
        <v>218</v>
      </c>
      <c r="AA392" s="81" t="s">
        <v>220</v>
      </c>
      <c r="AB392" s="81" t="s">
        <v>221</v>
      </c>
      <c r="AC392" s="81" t="s">
        <v>222</v>
      </c>
      <c r="AD392" s="85" t="s">
        <v>234</v>
      </c>
    </row>
    <row r="393" spans="1:30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f>AD393</f>
        <v>538203.79</v>
      </c>
      <c r="N393" s="132"/>
      <c r="O393" s="125"/>
      <c r="P393" s="122"/>
      <c r="Q393" s="90" t="s">
        <v>31</v>
      </c>
      <c r="R393" s="76">
        <v>10217</v>
      </c>
      <c r="S393" s="76">
        <v>58733.14</v>
      </c>
      <c r="T393" s="76">
        <v>12890</v>
      </c>
      <c r="U393" s="76">
        <v>70272.009999999995</v>
      </c>
      <c r="V393" s="76">
        <v>48970.46</v>
      </c>
      <c r="W393" s="76">
        <v>21020.600000000002</v>
      </c>
      <c r="X393" s="76">
        <v>17232.490000000002</v>
      </c>
      <c r="Y393" s="76">
        <v>128045.14</v>
      </c>
      <c r="Z393" s="87">
        <v>170822.95</v>
      </c>
      <c r="AA393" s="87"/>
      <c r="AB393" s="87"/>
      <c r="AC393" s="87"/>
      <c r="AD393" s="74">
        <f>SUM(R393:AC393 )</f>
        <v>538203.79</v>
      </c>
    </row>
    <row r="394" spans="1:30" x14ac:dyDescent="0.3">
      <c r="O394" s="124"/>
    </row>
    <row r="395" spans="1:30" x14ac:dyDescent="0.3">
      <c r="O395" s="124"/>
    </row>
    <row r="396" spans="1:30" x14ac:dyDescent="0.3">
      <c r="O396" s="124"/>
    </row>
    <row r="397" spans="1:30" x14ac:dyDescent="0.3">
      <c r="O397" s="124"/>
    </row>
    <row r="398" spans="1:30" x14ac:dyDescent="0.3">
      <c r="O398" s="124"/>
    </row>
    <row r="399" spans="1:30" x14ac:dyDescent="0.3">
      <c r="O399" s="124"/>
    </row>
    <row r="400" spans="1:30" x14ac:dyDescent="0.3">
      <c r="O400" s="124"/>
    </row>
    <row r="401" spans="1:30" x14ac:dyDescent="0.3">
      <c r="O401" s="124"/>
    </row>
    <row r="402" spans="1:30" x14ac:dyDescent="0.3">
      <c r="O402" s="124"/>
    </row>
    <row r="403" spans="1:30" x14ac:dyDescent="0.3">
      <c r="O403" s="124"/>
    </row>
    <row r="404" spans="1:30" x14ac:dyDescent="0.3">
      <c r="O404" s="124"/>
    </row>
    <row r="405" spans="1:30" x14ac:dyDescent="0.3">
      <c r="O405" s="124"/>
    </row>
    <row r="406" spans="1:30" x14ac:dyDescent="0.3">
      <c r="O406" s="124"/>
    </row>
    <row r="407" spans="1:30" x14ac:dyDescent="0.3">
      <c r="O407" s="124"/>
    </row>
    <row r="408" spans="1:30" x14ac:dyDescent="0.3">
      <c r="O408" s="124"/>
    </row>
    <row r="409" spans="1:30" x14ac:dyDescent="0.3">
      <c r="O409" s="124"/>
    </row>
    <row r="410" spans="1:30" x14ac:dyDescent="0.3">
      <c r="O410" s="124"/>
    </row>
    <row r="411" spans="1:30" x14ac:dyDescent="0.3">
      <c r="O411" s="124"/>
    </row>
    <row r="412" spans="1:30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131"/>
      <c r="O412" s="124"/>
      <c r="R412" s="81" t="s">
        <v>210</v>
      </c>
      <c r="S412" s="81" t="s">
        <v>211</v>
      </c>
      <c r="T412" s="81" t="s">
        <v>212</v>
      </c>
      <c r="U412" s="81" t="s">
        <v>213</v>
      </c>
      <c r="V412" s="81" t="s">
        <v>214</v>
      </c>
      <c r="W412" s="81" t="s">
        <v>215</v>
      </c>
      <c r="X412" s="81" t="s">
        <v>216</v>
      </c>
      <c r="Y412" s="81" t="s">
        <v>217</v>
      </c>
      <c r="Z412" s="81" t="s">
        <v>218</v>
      </c>
      <c r="AA412" s="81" t="s">
        <v>220</v>
      </c>
      <c r="AB412" s="81" t="s">
        <v>221</v>
      </c>
      <c r="AC412" s="81" t="s">
        <v>222</v>
      </c>
      <c r="AD412" s="85" t="s">
        <v>234</v>
      </c>
    </row>
    <row r="413" spans="1:30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f>AD413</f>
        <v>11789273.540000001</v>
      </c>
      <c r="N413" s="132"/>
      <c r="O413" s="125"/>
      <c r="P413" s="122"/>
      <c r="Q413" s="90" t="s">
        <v>32</v>
      </c>
      <c r="R413" s="76">
        <v>3635724.63</v>
      </c>
      <c r="S413" s="76">
        <v>1202757.25</v>
      </c>
      <c r="T413" s="76">
        <v>1312075.79</v>
      </c>
      <c r="U413" s="76">
        <v>1858133.37</v>
      </c>
      <c r="V413" s="76">
        <v>1425242.16</v>
      </c>
      <c r="W413" s="76">
        <v>670391.05000000005</v>
      </c>
      <c r="X413" s="76">
        <v>483676.03</v>
      </c>
      <c r="Y413" s="76">
        <v>372353.38</v>
      </c>
      <c r="Z413" s="87">
        <v>828919.88</v>
      </c>
      <c r="AA413" s="87"/>
      <c r="AB413" s="87"/>
      <c r="AC413" s="87"/>
      <c r="AD413" s="74">
        <f>SUM(R413:AC414 )</f>
        <v>11789273.540000001</v>
      </c>
    </row>
    <row r="414" spans="1:30" x14ac:dyDescent="0.3">
      <c r="O414" s="124"/>
    </row>
    <row r="415" spans="1:30" x14ac:dyDescent="0.3">
      <c r="O415" s="124"/>
    </row>
    <row r="416" spans="1:30" x14ac:dyDescent="0.3">
      <c r="O416" s="124"/>
    </row>
    <row r="417" spans="1:30" x14ac:dyDescent="0.3">
      <c r="O417" s="124"/>
    </row>
    <row r="418" spans="1:30" x14ac:dyDescent="0.3">
      <c r="O418" s="124"/>
    </row>
    <row r="419" spans="1:30" x14ac:dyDescent="0.3">
      <c r="O419" s="124"/>
    </row>
    <row r="420" spans="1:30" x14ac:dyDescent="0.3">
      <c r="O420" s="124"/>
    </row>
    <row r="421" spans="1:30" x14ac:dyDescent="0.3">
      <c r="O421" s="124"/>
    </row>
    <row r="422" spans="1:30" x14ac:dyDescent="0.3">
      <c r="O422" s="124"/>
    </row>
    <row r="423" spans="1:30" x14ac:dyDescent="0.3">
      <c r="O423" s="124"/>
    </row>
    <row r="424" spans="1:30" x14ac:dyDescent="0.3">
      <c r="O424" s="124"/>
    </row>
    <row r="425" spans="1:30" x14ac:dyDescent="0.3">
      <c r="O425" s="124"/>
    </row>
    <row r="426" spans="1:30" x14ac:dyDescent="0.3">
      <c r="O426" s="124"/>
    </row>
    <row r="427" spans="1:30" x14ac:dyDescent="0.3">
      <c r="O427" s="124"/>
    </row>
    <row r="428" spans="1:30" x14ac:dyDescent="0.3">
      <c r="O428" s="124"/>
    </row>
    <row r="429" spans="1:30" x14ac:dyDescent="0.3">
      <c r="O429" s="124"/>
    </row>
    <row r="430" spans="1:30" x14ac:dyDescent="0.3">
      <c r="O430" s="124"/>
    </row>
    <row r="431" spans="1:30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131"/>
      <c r="O431" s="124"/>
      <c r="R431" s="81" t="s">
        <v>210</v>
      </c>
      <c r="S431" s="81" t="s">
        <v>211</v>
      </c>
      <c r="T431" s="81" t="s">
        <v>212</v>
      </c>
      <c r="U431" s="81" t="s">
        <v>213</v>
      </c>
      <c r="V431" s="81" t="s">
        <v>214</v>
      </c>
      <c r="W431" s="81" t="s">
        <v>215</v>
      </c>
      <c r="X431" s="81" t="s">
        <v>216</v>
      </c>
      <c r="Y431" s="81" t="s">
        <v>217</v>
      </c>
      <c r="Z431" s="81" t="s">
        <v>218</v>
      </c>
      <c r="AA431" s="81" t="s">
        <v>220</v>
      </c>
      <c r="AB431" s="81" t="s">
        <v>221</v>
      </c>
      <c r="AC431" s="81" t="s">
        <v>222</v>
      </c>
      <c r="AD431" s="85" t="s">
        <v>234</v>
      </c>
    </row>
    <row r="432" spans="1:30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f>AD432</f>
        <v>7309225</v>
      </c>
      <c r="N432" s="132"/>
      <c r="O432" s="125"/>
      <c r="P432" s="122"/>
      <c r="Q432" s="90" t="s">
        <v>33</v>
      </c>
      <c r="R432" s="76">
        <v>804279</v>
      </c>
      <c r="S432" s="76">
        <v>724700</v>
      </c>
      <c r="T432" s="76">
        <v>1246329</v>
      </c>
      <c r="U432" s="76">
        <v>736526</v>
      </c>
      <c r="V432" s="76">
        <v>753798</v>
      </c>
      <c r="W432" s="76">
        <v>742654</v>
      </c>
      <c r="X432" s="76">
        <v>760481</v>
      </c>
      <c r="Y432" s="76">
        <v>803110</v>
      </c>
      <c r="Z432" s="87">
        <v>737348</v>
      </c>
      <c r="AA432" s="87"/>
      <c r="AB432" s="87"/>
      <c r="AC432" s="87"/>
      <c r="AD432" s="74">
        <f>SUM(R432:AC433 )</f>
        <v>7309225</v>
      </c>
    </row>
    <row r="433" spans="15:15" x14ac:dyDescent="0.3">
      <c r="O433" s="124"/>
    </row>
    <row r="434" spans="15:15" x14ac:dyDescent="0.3">
      <c r="O434" s="124"/>
    </row>
    <row r="435" spans="15:15" x14ac:dyDescent="0.3">
      <c r="O435" s="124"/>
    </row>
    <row r="436" spans="15:15" x14ac:dyDescent="0.3">
      <c r="O436" s="124"/>
    </row>
    <row r="437" spans="15:15" x14ac:dyDescent="0.3">
      <c r="O437" s="124"/>
    </row>
    <row r="438" spans="15:15" x14ac:dyDescent="0.3">
      <c r="O438" s="124"/>
    </row>
    <row r="439" spans="15:15" x14ac:dyDescent="0.3">
      <c r="O439" s="124"/>
    </row>
    <row r="440" spans="15:15" x14ac:dyDescent="0.3">
      <c r="O440" s="124"/>
    </row>
    <row r="441" spans="15:15" x14ac:dyDescent="0.3">
      <c r="O441" s="124"/>
    </row>
    <row r="442" spans="15:15" x14ac:dyDescent="0.3">
      <c r="O442" s="124"/>
    </row>
    <row r="443" spans="15:15" x14ac:dyDescent="0.3">
      <c r="O443" s="124"/>
    </row>
    <row r="444" spans="15:15" x14ac:dyDescent="0.3">
      <c r="O444" s="124"/>
    </row>
    <row r="445" spans="15:15" x14ac:dyDescent="0.3">
      <c r="O445" s="124"/>
    </row>
    <row r="446" spans="15:15" x14ac:dyDescent="0.3">
      <c r="O446" s="124"/>
    </row>
    <row r="447" spans="15:15" x14ac:dyDescent="0.3">
      <c r="O447" s="124"/>
    </row>
    <row r="448" spans="15:15" x14ac:dyDescent="0.3">
      <c r="O448" s="124"/>
    </row>
    <row r="449" spans="1:30" x14ac:dyDescent="0.3">
      <c r="O449" s="124"/>
    </row>
    <row r="450" spans="1:30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131"/>
      <c r="O450" s="124"/>
      <c r="R450" s="81" t="s">
        <v>210</v>
      </c>
      <c r="S450" s="81" t="s">
        <v>211</v>
      </c>
      <c r="T450" s="81" t="s">
        <v>212</v>
      </c>
      <c r="U450" s="81" t="s">
        <v>213</v>
      </c>
      <c r="V450" s="81" t="s">
        <v>214</v>
      </c>
      <c r="W450" s="81" t="s">
        <v>215</v>
      </c>
      <c r="X450" s="81" t="s">
        <v>216</v>
      </c>
      <c r="Y450" s="81" t="s">
        <v>217</v>
      </c>
      <c r="Z450" s="81" t="s">
        <v>218</v>
      </c>
      <c r="AA450" s="81" t="s">
        <v>220</v>
      </c>
      <c r="AB450" s="81" t="s">
        <v>221</v>
      </c>
      <c r="AC450" s="81" t="s">
        <v>222</v>
      </c>
      <c r="AD450" s="85" t="s">
        <v>234</v>
      </c>
    </row>
    <row r="451" spans="1:30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f>AD451</f>
        <v>135972839.36000001</v>
      </c>
      <c r="N451" s="132"/>
      <c r="O451" s="125"/>
      <c r="P451" s="122"/>
      <c r="Q451" s="90" t="s">
        <v>34</v>
      </c>
      <c r="R451" s="76">
        <v>13959284.560000001</v>
      </c>
      <c r="S451" s="76">
        <v>21290510.5</v>
      </c>
      <c r="T451" s="76">
        <v>12318857.1</v>
      </c>
      <c r="U451" s="76">
        <v>17410831.600000001</v>
      </c>
      <c r="V451" s="76">
        <v>17763827.370000001</v>
      </c>
      <c r="W451" s="76">
        <v>14277001.370000001</v>
      </c>
      <c r="X451" s="76">
        <v>13789418.73</v>
      </c>
      <c r="Y451" s="133">
        <v>13131787.199999999</v>
      </c>
      <c r="Z451" s="87">
        <v>12031320.93</v>
      </c>
      <c r="AA451" s="87"/>
      <c r="AB451" s="87"/>
      <c r="AC451" s="87"/>
      <c r="AD451" s="74">
        <f>SUM(R451:AC451)</f>
        <v>135972839.36000001</v>
      </c>
    </row>
    <row r="452" spans="1:30" x14ac:dyDescent="0.3">
      <c r="O452" s="124"/>
      <c r="AC452" t="s">
        <v>232</v>
      </c>
    </row>
    <row r="453" spans="1:30" x14ac:dyDescent="0.3">
      <c r="O453" s="124"/>
    </row>
    <row r="454" spans="1:30" x14ac:dyDescent="0.3">
      <c r="O454" s="124"/>
    </row>
    <row r="455" spans="1:30" x14ac:dyDescent="0.3">
      <c r="O455" s="124"/>
    </row>
    <row r="456" spans="1:30" x14ac:dyDescent="0.3">
      <c r="O456" s="124"/>
    </row>
    <row r="457" spans="1:30" x14ac:dyDescent="0.3">
      <c r="O457" s="124"/>
    </row>
    <row r="458" spans="1:30" x14ac:dyDescent="0.3">
      <c r="O458" s="124"/>
    </row>
    <row r="459" spans="1:30" x14ac:dyDescent="0.3">
      <c r="O459" s="124"/>
    </row>
    <row r="460" spans="1:30" x14ac:dyDescent="0.3">
      <c r="O460" s="124"/>
    </row>
    <row r="461" spans="1:30" x14ac:dyDescent="0.3">
      <c r="O461" s="124"/>
    </row>
    <row r="462" spans="1:30" x14ac:dyDescent="0.3">
      <c r="O462" s="124"/>
    </row>
    <row r="463" spans="1:30" x14ac:dyDescent="0.3">
      <c r="O463" s="124"/>
    </row>
    <row r="464" spans="1:30" x14ac:dyDescent="0.3">
      <c r="O464" s="124"/>
    </row>
    <row r="465" spans="1:30" x14ac:dyDescent="0.3">
      <c r="O465" s="124"/>
    </row>
    <row r="466" spans="1:30" x14ac:dyDescent="0.3">
      <c r="O466" s="124"/>
    </row>
    <row r="467" spans="1:30" x14ac:dyDescent="0.3">
      <c r="O467" s="124"/>
    </row>
    <row r="468" spans="1:30" x14ac:dyDescent="0.3">
      <c r="O468" s="124"/>
    </row>
    <row r="469" spans="1:30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131"/>
      <c r="O469" s="124"/>
      <c r="R469" s="81" t="s">
        <v>210</v>
      </c>
      <c r="S469" s="81" t="s">
        <v>211</v>
      </c>
      <c r="T469" s="81" t="s">
        <v>212</v>
      </c>
      <c r="U469" s="81" t="s">
        <v>213</v>
      </c>
      <c r="V469" s="81" t="s">
        <v>214</v>
      </c>
      <c r="W469" s="81" t="s">
        <v>215</v>
      </c>
      <c r="X469" s="81" t="s">
        <v>216</v>
      </c>
      <c r="Y469" s="81" t="s">
        <v>217</v>
      </c>
      <c r="Z469" s="81" t="s">
        <v>218</v>
      </c>
      <c r="AA469" s="81" t="s">
        <v>220</v>
      </c>
      <c r="AB469" s="81" t="s">
        <v>221</v>
      </c>
      <c r="AC469" s="81" t="s">
        <v>222</v>
      </c>
      <c r="AD469" s="85" t="s">
        <v>234</v>
      </c>
    </row>
    <row r="470" spans="1:30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AD470</f>
        <v>0</v>
      </c>
      <c r="N470" s="132"/>
      <c r="O470" s="125"/>
      <c r="P470" s="122"/>
      <c r="Q470" s="90" t="s">
        <v>35</v>
      </c>
      <c r="R470" s="76"/>
      <c r="S470" s="76"/>
      <c r="T470" s="76"/>
      <c r="U470" s="76"/>
      <c r="V470" s="76"/>
      <c r="W470" s="76"/>
      <c r="X470" s="76"/>
      <c r="Y470" s="76"/>
      <c r="Z470" s="87"/>
      <c r="AA470" s="87"/>
      <c r="AB470" s="87"/>
      <c r="AC470" s="87"/>
      <c r="AD470" s="74">
        <f>SUM(R470:AC470 )</f>
        <v>0</v>
      </c>
    </row>
    <row r="471" spans="1:30" x14ac:dyDescent="0.3">
      <c r="O471" s="124"/>
    </row>
    <row r="472" spans="1:30" x14ac:dyDescent="0.3">
      <c r="O472" s="124"/>
    </row>
    <row r="473" spans="1:30" x14ac:dyDescent="0.3">
      <c r="O473" s="124"/>
    </row>
    <row r="474" spans="1:30" x14ac:dyDescent="0.3">
      <c r="O474" s="124"/>
    </row>
    <row r="475" spans="1:30" x14ac:dyDescent="0.3">
      <c r="O475" s="124"/>
    </row>
    <row r="476" spans="1:30" x14ac:dyDescent="0.3">
      <c r="O476" s="124"/>
    </row>
    <row r="477" spans="1:30" x14ac:dyDescent="0.3">
      <c r="O477" s="124"/>
    </row>
    <row r="478" spans="1:30" x14ac:dyDescent="0.3">
      <c r="O478" s="124"/>
    </row>
    <row r="479" spans="1:30" x14ac:dyDescent="0.3">
      <c r="O479" s="124"/>
    </row>
    <row r="480" spans="1:30" x14ac:dyDescent="0.3">
      <c r="O480" s="124"/>
    </row>
    <row r="481" spans="1:30" x14ac:dyDescent="0.3">
      <c r="O481" s="124"/>
    </row>
    <row r="482" spans="1:30" x14ac:dyDescent="0.3">
      <c r="O482" s="124"/>
    </row>
    <row r="483" spans="1:30" x14ac:dyDescent="0.3">
      <c r="O483" s="124"/>
    </row>
    <row r="484" spans="1:30" x14ac:dyDescent="0.3">
      <c r="O484" s="124"/>
    </row>
    <row r="485" spans="1:30" x14ac:dyDescent="0.3">
      <c r="O485" s="124"/>
    </row>
    <row r="486" spans="1:30" x14ac:dyDescent="0.3">
      <c r="O486" s="124"/>
    </row>
    <row r="487" spans="1:30" x14ac:dyDescent="0.3">
      <c r="O487" s="124"/>
    </row>
    <row r="488" spans="1:30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131"/>
      <c r="O488" s="124"/>
      <c r="R488" s="81" t="s">
        <v>210</v>
      </c>
      <c r="S488" s="81" t="s">
        <v>211</v>
      </c>
      <c r="T488" s="81" t="s">
        <v>212</v>
      </c>
      <c r="U488" s="81" t="s">
        <v>213</v>
      </c>
      <c r="V488" s="81" t="s">
        <v>214</v>
      </c>
      <c r="W488" s="81" t="s">
        <v>215</v>
      </c>
      <c r="X488" s="81" t="s">
        <v>216</v>
      </c>
      <c r="Y488" s="81" t="s">
        <v>217</v>
      </c>
      <c r="Z488" s="81" t="s">
        <v>218</v>
      </c>
      <c r="AA488" s="81" t="s">
        <v>220</v>
      </c>
      <c r="AB488" s="81" t="s">
        <v>221</v>
      </c>
      <c r="AC488" s="81" t="s">
        <v>222</v>
      </c>
      <c r="AD488" s="85" t="s">
        <v>234</v>
      </c>
    </row>
    <row r="489" spans="1:30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f>AD489</f>
        <v>1397513.16</v>
      </c>
      <c r="N489" s="132"/>
      <c r="O489" s="125"/>
      <c r="P489" s="122"/>
      <c r="Q489" s="90" t="s">
        <v>36</v>
      </c>
      <c r="R489" s="76">
        <v>60035.360000000001</v>
      </c>
      <c r="S489" s="76">
        <v>230519.1</v>
      </c>
      <c r="T489" s="76"/>
      <c r="U489" s="76"/>
      <c r="V489" s="76">
        <v>1000000</v>
      </c>
      <c r="W489" s="76"/>
      <c r="X489" s="76">
        <v>106958.7</v>
      </c>
      <c r="Y489" s="76"/>
      <c r="Z489" s="87"/>
      <c r="AA489" s="87"/>
      <c r="AB489" s="87"/>
      <c r="AC489" s="87"/>
      <c r="AD489" s="74">
        <f>SUM(R489:AC490 )</f>
        <v>1397513.16</v>
      </c>
    </row>
    <row r="490" spans="1:30" x14ac:dyDescent="0.3">
      <c r="O490" s="124"/>
    </row>
    <row r="491" spans="1:30" x14ac:dyDescent="0.3">
      <c r="O491" s="124"/>
    </row>
    <row r="492" spans="1:30" x14ac:dyDescent="0.3">
      <c r="O492" s="124"/>
    </row>
    <row r="493" spans="1:30" x14ac:dyDescent="0.3">
      <c r="O493" s="124"/>
    </row>
    <row r="494" spans="1:30" x14ac:dyDescent="0.3">
      <c r="O494" s="124"/>
    </row>
    <row r="495" spans="1:30" x14ac:dyDescent="0.3">
      <c r="O495" s="124"/>
    </row>
    <row r="496" spans="1:30" x14ac:dyDescent="0.3">
      <c r="O496" s="124"/>
    </row>
    <row r="497" spans="1:30" x14ac:dyDescent="0.3">
      <c r="O497" s="124"/>
    </row>
    <row r="498" spans="1:30" x14ac:dyDescent="0.3">
      <c r="O498" s="124"/>
    </row>
    <row r="499" spans="1:30" x14ac:dyDescent="0.3">
      <c r="O499" s="124"/>
    </row>
    <row r="500" spans="1:30" x14ac:dyDescent="0.3">
      <c r="O500" s="124"/>
    </row>
    <row r="501" spans="1:30" x14ac:dyDescent="0.3">
      <c r="O501" s="124"/>
    </row>
    <row r="502" spans="1:30" x14ac:dyDescent="0.3">
      <c r="O502" s="124"/>
    </row>
    <row r="503" spans="1:30" x14ac:dyDescent="0.3">
      <c r="O503" s="124"/>
    </row>
    <row r="504" spans="1:30" x14ac:dyDescent="0.3">
      <c r="O504" s="124"/>
    </row>
    <row r="505" spans="1:30" x14ac:dyDescent="0.3">
      <c r="O505" s="124"/>
    </row>
    <row r="506" spans="1:30" x14ac:dyDescent="0.3">
      <c r="O506" s="124"/>
    </row>
    <row r="507" spans="1:30" x14ac:dyDescent="0.3">
      <c r="O507" s="124"/>
    </row>
    <row r="508" spans="1:30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131"/>
      <c r="O508" s="124"/>
      <c r="R508" s="81" t="s">
        <v>210</v>
      </c>
      <c r="S508" s="81" t="s">
        <v>211</v>
      </c>
      <c r="T508" s="81" t="s">
        <v>212</v>
      </c>
      <c r="U508" s="81" t="s">
        <v>213</v>
      </c>
      <c r="V508" s="81" t="s">
        <v>214</v>
      </c>
      <c r="W508" s="81" t="s">
        <v>215</v>
      </c>
      <c r="X508" s="81" t="s">
        <v>216</v>
      </c>
      <c r="Y508" s="81" t="s">
        <v>217</v>
      </c>
      <c r="Z508" s="81" t="s">
        <v>218</v>
      </c>
      <c r="AA508" s="81" t="s">
        <v>220</v>
      </c>
      <c r="AB508" s="81" t="s">
        <v>221</v>
      </c>
      <c r="AC508" s="81" t="s">
        <v>222</v>
      </c>
      <c r="AD508" s="85" t="s">
        <v>234</v>
      </c>
    </row>
    <row r="509" spans="1:30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f>AD509</f>
        <v>25788878.050000001</v>
      </c>
      <c r="N509" s="132"/>
      <c r="O509" s="125"/>
      <c r="P509" s="122"/>
      <c r="Q509" s="90" t="s">
        <v>37</v>
      </c>
      <c r="R509" s="76">
        <v>3233270.2</v>
      </c>
      <c r="S509" s="76">
        <v>6069402.79</v>
      </c>
      <c r="T509" s="76">
        <v>2118605.5</v>
      </c>
      <c r="U509" s="76">
        <v>1750672.9100000001</v>
      </c>
      <c r="V509" s="76">
        <v>1681796.99</v>
      </c>
      <c r="W509" s="76">
        <v>3144141.6</v>
      </c>
      <c r="X509" s="76">
        <v>2386126.88</v>
      </c>
      <c r="Y509" s="76">
        <v>2840335.89</v>
      </c>
      <c r="Z509" s="87">
        <v>2564525.29</v>
      </c>
      <c r="AA509" s="87"/>
      <c r="AB509" s="87"/>
      <c r="AC509" s="87"/>
      <c r="AD509" s="74">
        <f>SUM( R509:AC509)</f>
        <v>25788878.050000001</v>
      </c>
    </row>
    <row r="510" spans="1:30" x14ac:dyDescent="0.3">
      <c r="O510" s="124"/>
    </row>
    <row r="511" spans="1:30" x14ac:dyDescent="0.3">
      <c r="O511" s="124"/>
    </row>
    <row r="512" spans="1:30" x14ac:dyDescent="0.3">
      <c r="O512" s="124"/>
    </row>
    <row r="513" spans="2:30" x14ac:dyDescent="0.3">
      <c r="O513" s="124"/>
    </row>
    <row r="514" spans="2:30" x14ac:dyDescent="0.3">
      <c r="O514" s="124"/>
    </row>
    <row r="515" spans="2:30" x14ac:dyDescent="0.3">
      <c r="O515" s="124"/>
    </row>
    <row r="516" spans="2:30" x14ac:dyDescent="0.3">
      <c r="O516" s="124"/>
    </row>
    <row r="517" spans="2:30" x14ac:dyDescent="0.3">
      <c r="O517" s="124"/>
    </row>
    <row r="518" spans="2:30" x14ac:dyDescent="0.3">
      <c r="O518" s="124"/>
    </row>
    <row r="519" spans="2:30" x14ac:dyDescent="0.3">
      <c r="O519" s="124"/>
    </row>
    <row r="520" spans="2:30" x14ac:dyDescent="0.3">
      <c r="O520" s="124"/>
    </row>
    <row r="521" spans="2:30" x14ac:dyDescent="0.3">
      <c r="O521" s="124"/>
    </row>
    <row r="522" spans="2:30" x14ac:dyDescent="0.3">
      <c r="O522" s="124"/>
    </row>
    <row r="523" spans="2:30" x14ac:dyDescent="0.3">
      <c r="O523" s="124"/>
    </row>
    <row r="524" spans="2:30" x14ac:dyDescent="0.3">
      <c r="O524" s="124"/>
    </row>
    <row r="525" spans="2:30" x14ac:dyDescent="0.3">
      <c r="O525" s="124"/>
    </row>
    <row r="526" spans="2:30" x14ac:dyDescent="0.3">
      <c r="O526" s="124"/>
    </row>
    <row r="527" spans="2:30" x14ac:dyDescent="0.3">
      <c r="O527" s="124"/>
    </row>
    <row r="528" spans="2:30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131"/>
      <c r="O528" s="124"/>
      <c r="R528" s="81" t="s">
        <v>210</v>
      </c>
      <c r="S528" s="81" t="s">
        <v>211</v>
      </c>
      <c r="T528" s="81" t="s">
        <v>212</v>
      </c>
      <c r="U528" s="81" t="s">
        <v>213</v>
      </c>
      <c r="V528" s="81" t="s">
        <v>214</v>
      </c>
      <c r="W528" s="81" t="s">
        <v>215</v>
      </c>
      <c r="X528" s="81" t="s">
        <v>216</v>
      </c>
      <c r="Y528" s="81" t="s">
        <v>217</v>
      </c>
      <c r="Z528" s="81" t="s">
        <v>218</v>
      </c>
      <c r="AA528" s="81" t="s">
        <v>220</v>
      </c>
      <c r="AB528" s="81" t="s">
        <v>221</v>
      </c>
      <c r="AC528" s="81" t="s">
        <v>222</v>
      </c>
      <c r="AD528" s="85" t="s">
        <v>234</v>
      </c>
    </row>
    <row r="529" spans="1:30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f>AD529</f>
        <v>10018436.5</v>
      </c>
      <c r="N529" s="132"/>
      <c r="O529" s="125"/>
      <c r="P529" s="122"/>
      <c r="Q529" s="90" t="s">
        <v>38</v>
      </c>
      <c r="R529" s="76">
        <v>114052.8</v>
      </c>
      <c r="S529" s="76">
        <v>1162875.8</v>
      </c>
      <c r="T529" s="76">
        <v>347500</v>
      </c>
      <c r="U529" s="76">
        <v>1914630</v>
      </c>
      <c r="V529" s="76">
        <v>2227692.6</v>
      </c>
      <c r="W529" s="76">
        <v>136305.4</v>
      </c>
      <c r="X529" s="76">
        <v>1026846.3</v>
      </c>
      <c r="Y529" s="76">
        <v>1065072</v>
      </c>
      <c r="Z529" s="87">
        <v>2023461.6</v>
      </c>
      <c r="AA529" s="87"/>
      <c r="AB529" s="87"/>
      <c r="AC529" s="87"/>
      <c r="AD529" s="74">
        <f>SUM(R529:AC530 )</f>
        <v>10018436.5</v>
      </c>
    </row>
    <row r="530" spans="1:30" x14ac:dyDescent="0.3">
      <c r="O530" s="124"/>
    </row>
    <row r="531" spans="1:30" x14ac:dyDescent="0.3">
      <c r="O531" s="124"/>
    </row>
    <row r="532" spans="1:30" x14ac:dyDescent="0.3">
      <c r="O532" s="124"/>
    </row>
    <row r="533" spans="1:30" x14ac:dyDescent="0.3">
      <c r="O533" s="124"/>
    </row>
    <row r="534" spans="1:30" x14ac:dyDescent="0.3">
      <c r="O534" s="124"/>
    </row>
    <row r="535" spans="1:30" x14ac:dyDescent="0.3">
      <c r="O535" s="124"/>
    </row>
    <row r="536" spans="1:30" x14ac:dyDescent="0.3">
      <c r="O536" s="124"/>
    </row>
    <row r="537" spans="1:30" x14ac:dyDescent="0.3">
      <c r="O537" s="124"/>
    </row>
    <row r="538" spans="1:30" x14ac:dyDescent="0.3">
      <c r="O538" s="124"/>
    </row>
    <row r="539" spans="1:30" x14ac:dyDescent="0.3">
      <c r="O539" s="124"/>
    </row>
    <row r="540" spans="1:30" x14ac:dyDescent="0.3">
      <c r="O540" s="124"/>
    </row>
    <row r="541" spans="1:30" x14ac:dyDescent="0.3">
      <c r="O541" s="124"/>
    </row>
    <row r="542" spans="1:30" x14ac:dyDescent="0.3">
      <c r="O542" s="124"/>
    </row>
    <row r="543" spans="1:30" x14ac:dyDescent="0.3">
      <c r="O543" s="124"/>
    </row>
    <row r="544" spans="1:30" x14ac:dyDescent="0.3">
      <c r="O544" s="124"/>
    </row>
    <row r="545" spans="1:30" x14ac:dyDescent="0.3">
      <c r="O545" s="124"/>
    </row>
    <row r="546" spans="1:30" x14ac:dyDescent="0.3">
      <c r="O546" s="124"/>
    </row>
    <row r="547" spans="1:30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131"/>
      <c r="O547" s="124"/>
      <c r="R547" s="81" t="s">
        <v>210</v>
      </c>
      <c r="S547" s="81" t="s">
        <v>211</v>
      </c>
      <c r="T547" s="81" t="s">
        <v>212</v>
      </c>
      <c r="U547" s="81" t="s">
        <v>213</v>
      </c>
      <c r="V547" s="81" t="s">
        <v>214</v>
      </c>
      <c r="W547" s="81" t="s">
        <v>215</v>
      </c>
      <c r="X547" s="81" t="s">
        <v>216</v>
      </c>
      <c r="Y547" s="81" t="s">
        <v>217</v>
      </c>
      <c r="Z547" s="81" t="s">
        <v>218</v>
      </c>
      <c r="AA547" s="81" t="s">
        <v>220</v>
      </c>
      <c r="AB547" s="81" t="s">
        <v>221</v>
      </c>
      <c r="AC547" s="81" t="s">
        <v>222</v>
      </c>
      <c r="AD547" s="85" t="s">
        <v>234</v>
      </c>
    </row>
    <row r="548" spans="1:30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f>AD548</f>
        <v>48813734.100000001</v>
      </c>
      <c r="N548" s="132"/>
      <c r="O548" s="125"/>
      <c r="P548" s="122"/>
      <c r="Q548" s="90" t="s">
        <v>39</v>
      </c>
      <c r="R548" s="76">
        <v>4087490.43</v>
      </c>
      <c r="S548" s="76">
        <v>6585092.9199999999</v>
      </c>
      <c r="T548" s="76">
        <v>7342631.29</v>
      </c>
      <c r="U548" s="76">
        <v>4080787.17</v>
      </c>
      <c r="V548" s="76">
        <v>9435761.9900000002</v>
      </c>
      <c r="W548" s="68">
        <v>3689520.35</v>
      </c>
      <c r="X548" s="76">
        <v>4723984.1500000004</v>
      </c>
      <c r="Y548" s="76">
        <v>3549392.5</v>
      </c>
      <c r="Z548" s="87">
        <v>5319073.3</v>
      </c>
      <c r="AA548" s="87"/>
      <c r="AB548" s="87"/>
      <c r="AC548" s="87"/>
      <c r="AD548" s="74">
        <f>SUM(R548:AC548 )</f>
        <v>48813734.100000001</v>
      </c>
    </row>
    <row r="549" spans="1:30" x14ac:dyDescent="0.3">
      <c r="O549" s="124"/>
    </row>
    <row r="550" spans="1:30" x14ac:dyDescent="0.3">
      <c r="O550" s="124"/>
    </row>
    <row r="551" spans="1:30" x14ac:dyDescent="0.3">
      <c r="O551" s="124"/>
    </row>
    <row r="552" spans="1:30" x14ac:dyDescent="0.3">
      <c r="O552" s="124"/>
    </row>
    <row r="553" spans="1:30" x14ac:dyDescent="0.3">
      <c r="O553" s="124"/>
    </row>
    <row r="554" spans="1:30" x14ac:dyDescent="0.3">
      <c r="O554" s="124"/>
    </row>
    <row r="555" spans="1:30" x14ac:dyDescent="0.3">
      <c r="O555" s="124"/>
    </row>
    <row r="556" spans="1:30" x14ac:dyDescent="0.3">
      <c r="O556" s="124"/>
    </row>
    <row r="557" spans="1:30" x14ac:dyDescent="0.3">
      <c r="O557" s="124"/>
    </row>
    <row r="558" spans="1:30" x14ac:dyDescent="0.3">
      <c r="O558" s="124"/>
    </row>
    <row r="559" spans="1:30" x14ac:dyDescent="0.3">
      <c r="O559" s="124"/>
    </row>
    <row r="560" spans="1:30" x14ac:dyDescent="0.3">
      <c r="O560" s="124"/>
    </row>
    <row r="561" spans="1:30" x14ac:dyDescent="0.3">
      <c r="O561" s="124"/>
    </row>
    <row r="562" spans="1:30" x14ac:dyDescent="0.3">
      <c r="O562" s="124"/>
    </row>
    <row r="563" spans="1:30" x14ac:dyDescent="0.3">
      <c r="O563" s="124"/>
    </row>
    <row r="564" spans="1:30" x14ac:dyDescent="0.3">
      <c r="O564" s="124"/>
    </row>
    <row r="565" spans="1:30" x14ac:dyDescent="0.3">
      <c r="O565" s="124"/>
    </row>
    <row r="566" spans="1:30" x14ac:dyDescent="0.3">
      <c r="O566" s="124"/>
    </row>
    <row r="567" spans="1:30" x14ac:dyDescent="0.3">
      <c r="O567" s="124"/>
    </row>
    <row r="568" spans="1:30" x14ac:dyDescent="0.3">
      <c r="O568" s="124"/>
    </row>
    <row r="569" spans="1:30" x14ac:dyDescent="0.3">
      <c r="O569" s="124"/>
    </row>
    <row r="570" spans="1:30" x14ac:dyDescent="0.3">
      <c r="O570" s="124"/>
    </row>
    <row r="571" spans="1:30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131"/>
      <c r="O571" s="124"/>
      <c r="R571" s="81" t="s">
        <v>210</v>
      </c>
      <c r="S571" s="81" t="s">
        <v>211</v>
      </c>
      <c r="T571" s="81" t="s">
        <v>212</v>
      </c>
      <c r="U571" s="81" t="s">
        <v>213</v>
      </c>
      <c r="V571" s="81" t="s">
        <v>214</v>
      </c>
      <c r="W571" s="81" t="s">
        <v>215</v>
      </c>
      <c r="X571" s="81" t="s">
        <v>216</v>
      </c>
      <c r="Y571" s="81" t="s">
        <v>217</v>
      </c>
      <c r="Z571" s="81" t="s">
        <v>218</v>
      </c>
      <c r="AA571" s="81" t="s">
        <v>220</v>
      </c>
      <c r="AB571" s="81" t="s">
        <v>221</v>
      </c>
      <c r="AC571" s="81" t="s">
        <v>222</v>
      </c>
      <c r="AD571" s="85" t="s">
        <v>234</v>
      </c>
    </row>
    <row r="572" spans="1:30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f>AD572</f>
        <v>2000</v>
      </c>
      <c r="N572" s="132"/>
      <c r="O572" s="125"/>
      <c r="P572" s="122"/>
      <c r="Q572" s="90" t="s">
        <v>227</v>
      </c>
      <c r="R572" s="76"/>
      <c r="S572" s="76"/>
      <c r="T572" s="76"/>
      <c r="U572" s="76"/>
      <c r="V572" s="76">
        <v>2000</v>
      </c>
      <c r="W572" s="103"/>
      <c r="X572" s="76"/>
      <c r="Y572" s="76"/>
      <c r="Z572" s="87"/>
      <c r="AA572" s="87"/>
      <c r="AB572" s="87"/>
      <c r="AC572" s="87"/>
      <c r="AD572" s="74">
        <f>SUM(R572:AC572)</f>
        <v>2000</v>
      </c>
    </row>
    <row r="573" spans="1:30" x14ac:dyDescent="0.3">
      <c r="O573" s="124"/>
    </row>
    <row r="574" spans="1:30" x14ac:dyDescent="0.3">
      <c r="O574" s="124"/>
    </row>
    <row r="575" spans="1:30" x14ac:dyDescent="0.3">
      <c r="O575" s="124"/>
    </row>
    <row r="576" spans="1:30" x14ac:dyDescent="0.3">
      <c r="O576" s="124"/>
    </row>
    <row r="577" spans="1:30" x14ac:dyDescent="0.3">
      <c r="O577" s="124"/>
    </row>
    <row r="578" spans="1:30" x14ac:dyDescent="0.3">
      <c r="O578" s="124"/>
    </row>
    <row r="579" spans="1:30" x14ac:dyDescent="0.3">
      <c r="O579" s="124"/>
    </row>
    <row r="580" spans="1:30" x14ac:dyDescent="0.3">
      <c r="O580" s="124"/>
    </row>
    <row r="581" spans="1:30" x14ac:dyDescent="0.3">
      <c r="O581" s="124"/>
    </row>
    <row r="582" spans="1:30" x14ac:dyDescent="0.3">
      <c r="O582" s="124"/>
    </row>
    <row r="583" spans="1:30" x14ac:dyDescent="0.3">
      <c r="O583" s="124"/>
    </row>
    <row r="584" spans="1:30" x14ac:dyDescent="0.3">
      <c r="O584" s="124"/>
    </row>
    <row r="585" spans="1:30" x14ac:dyDescent="0.3">
      <c r="O585" s="124"/>
    </row>
    <row r="586" spans="1:30" x14ac:dyDescent="0.3">
      <c r="O586" s="124"/>
    </row>
    <row r="587" spans="1:30" x14ac:dyDescent="0.3">
      <c r="O587" s="124"/>
    </row>
    <row r="588" spans="1:30" x14ac:dyDescent="0.3">
      <c r="O588" s="124"/>
    </row>
    <row r="589" spans="1:30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131"/>
      <c r="O589" s="124"/>
      <c r="R589" s="81" t="s">
        <v>210</v>
      </c>
      <c r="S589" s="81" t="s">
        <v>211</v>
      </c>
      <c r="T589" s="81" t="s">
        <v>212</v>
      </c>
      <c r="U589" s="81" t="s">
        <v>213</v>
      </c>
      <c r="V589" s="81" t="s">
        <v>214</v>
      </c>
      <c r="W589" s="81" t="s">
        <v>215</v>
      </c>
      <c r="X589" s="81" t="s">
        <v>216</v>
      </c>
      <c r="Y589" s="81" t="s">
        <v>217</v>
      </c>
      <c r="Z589" s="81" t="s">
        <v>218</v>
      </c>
      <c r="AA589" s="81" t="s">
        <v>220</v>
      </c>
      <c r="AB589" s="81" t="s">
        <v>221</v>
      </c>
      <c r="AC589" s="81" t="s">
        <v>222</v>
      </c>
      <c r="AD589" s="85" t="s">
        <v>234</v>
      </c>
    </row>
    <row r="590" spans="1:30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f>AD590</f>
        <v>214145470.26000002</v>
      </c>
      <c r="N590" s="132"/>
      <c r="O590" s="125"/>
      <c r="P590" s="122"/>
      <c r="Q590" s="90" t="s">
        <v>40</v>
      </c>
      <c r="R590" s="76">
        <v>22532182.27</v>
      </c>
      <c r="S590" s="76">
        <v>26266575.73</v>
      </c>
      <c r="T590" s="76">
        <v>23489699.77</v>
      </c>
      <c r="U590" s="76">
        <v>25006025.539999999</v>
      </c>
      <c r="V590" s="76">
        <v>23298701.650000002</v>
      </c>
      <c r="W590" s="76">
        <v>21353760.280000001</v>
      </c>
      <c r="X590" s="76">
        <v>26570698.240000002</v>
      </c>
      <c r="Y590" s="76">
        <v>24534454.240000002</v>
      </c>
      <c r="Z590" s="87">
        <v>21093372.539999999</v>
      </c>
      <c r="AA590" s="87"/>
      <c r="AB590" s="87"/>
      <c r="AC590" s="87"/>
      <c r="AD590" s="74">
        <f>SUM(R590:AC590 )</f>
        <v>214145470.26000002</v>
      </c>
    </row>
    <row r="591" spans="1:30" x14ac:dyDescent="0.3">
      <c r="O591" s="124"/>
      <c r="R591" s="101">
        <f>[1]Sheet1!$N$183:$R$183</f>
        <v>0</v>
      </c>
    </row>
    <row r="592" spans="1:30" x14ac:dyDescent="0.3">
      <c r="O592" s="124"/>
    </row>
    <row r="593" spans="15:15" x14ac:dyDescent="0.3">
      <c r="O593" s="124"/>
    </row>
    <row r="594" spans="15:15" x14ac:dyDescent="0.3">
      <c r="O594" s="124"/>
    </row>
    <row r="595" spans="15:15" x14ac:dyDescent="0.3">
      <c r="O595" s="124"/>
    </row>
    <row r="596" spans="15:15" x14ac:dyDescent="0.3">
      <c r="O596" s="124"/>
    </row>
    <row r="597" spans="15:15" x14ac:dyDescent="0.3">
      <c r="O597" s="124"/>
    </row>
    <row r="598" spans="15:15" x14ac:dyDescent="0.3">
      <c r="O598" s="124"/>
    </row>
    <row r="599" spans="15:15" x14ac:dyDescent="0.3">
      <c r="O599" s="124"/>
    </row>
    <row r="600" spans="15:15" x14ac:dyDescent="0.3">
      <c r="O600" s="124"/>
    </row>
    <row r="601" spans="15:15" x14ac:dyDescent="0.3">
      <c r="O601" s="124"/>
    </row>
    <row r="602" spans="15:15" x14ac:dyDescent="0.3">
      <c r="O602" s="124"/>
    </row>
    <row r="603" spans="15:15" x14ac:dyDescent="0.3">
      <c r="O603" s="124"/>
    </row>
    <row r="604" spans="15:15" x14ac:dyDescent="0.3">
      <c r="O604" s="124"/>
    </row>
    <row r="605" spans="15:15" x14ac:dyDescent="0.3">
      <c r="O605" s="124"/>
    </row>
    <row r="606" spans="15:15" x14ac:dyDescent="0.3">
      <c r="O606" s="124"/>
    </row>
    <row r="607" spans="15:15" x14ac:dyDescent="0.3">
      <c r="O607" s="124"/>
    </row>
    <row r="608" spans="15:15" x14ac:dyDescent="0.3">
      <c r="O608" s="124"/>
    </row>
    <row r="609" spans="1:30" x14ac:dyDescent="0.3">
      <c r="O609" s="124"/>
    </row>
    <row r="610" spans="1:30" x14ac:dyDescent="0.3">
      <c r="O610" s="124"/>
    </row>
    <row r="611" spans="1:30" x14ac:dyDescent="0.3">
      <c r="O611" s="124"/>
    </row>
    <row r="612" spans="1:30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131"/>
      <c r="O612" s="124"/>
      <c r="R612" s="81" t="s">
        <v>210</v>
      </c>
      <c r="S612" s="81" t="s">
        <v>211</v>
      </c>
      <c r="T612" s="81" t="s">
        <v>212</v>
      </c>
      <c r="U612" s="81" t="s">
        <v>213</v>
      </c>
      <c r="V612" s="81" t="s">
        <v>214</v>
      </c>
      <c r="W612" s="81" t="s">
        <v>215</v>
      </c>
      <c r="X612" s="81" t="s">
        <v>216</v>
      </c>
      <c r="Y612" s="81" t="s">
        <v>217</v>
      </c>
      <c r="Z612" s="81" t="s">
        <v>218</v>
      </c>
      <c r="AA612" s="81" t="s">
        <v>220</v>
      </c>
      <c r="AB612" s="81" t="s">
        <v>221</v>
      </c>
      <c r="AC612" s="81" t="s">
        <v>222</v>
      </c>
      <c r="AD612" s="85" t="s">
        <v>234</v>
      </c>
    </row>
    <row r="613" spans="1:30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f>AD613</f>
        <v>2702182.24</v>
      </c>
      <c r="N613" s="132"/>
      <c r="O613" s="125"/>
      <c r="P613" s="122"/>
      <c r="Q613" s="90" t="s">
        <v>41</v>
      </c>
      <c r="R613" s="76">
        <v>346420.61</v>
      </c>
      <c r="S613" s="76">
        <v>317944.53000000003</v>
      </c>
      <c r="T613" s="76">
        <v>342038.47000000003</v>
      </c>
      <c r="U613" s="76">
        <v>278200.75</v>
      </c>
      <c r="V613" s="76">
        <v>281597.53999999998</v>
      </c>
      <c r="W613" s="76">
        <v>293786.82</v>
      </c>
      <c r="X613" s="76">
        <v>286992.16000000003</v>
      </c>
      <c r="Y613" s="76">
        <v>270866.78000000003</v>
      </c>
      <c r="Z613" s="87">
        <v>284334.58</v>
      </c>
      <c r="AA613" s="87"/>
      <c r="AB613" s="87"/>
      <c r="AC613" s="87"/>
      <c r="AD613" s="74">
        <f>SUM(R613:AC613 )</f>
        <v>2702182.24</v>
      </c>
    </row>
    <row r="614" spans="1:30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O614" s="125"/>
      <c r="P614" s="70"/>
      <c r="Q614" s="71"/>
      <c r="R614" s="70"/>
      <c r="S614" s="70"/>
      <c r="T614" s="70"/>
      <c r="U614" s="70"/>
      <c r="V614" s="70"/>
      <c r="W614" s="70"/>
      <c r="X614" s="70"/>
      <c r="Y614" s="70"/>
      <c r="Z614" s="71"/>
      <c r="AA614" s="71"/>
      <c r="AB614" s="71"/>
      <c r="AC614" s="71"/>
    </row>
    <row r="615" spans="1:30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O615" s="125"/>
      <c r="P615" s="70"/>
      <c r="Q615" s="71"/>
      <c r="R615" s="70"/>
      <c r="S615" s="70"/>
      <c r="T615" s="70"/>
      <c r="U615" s="70"/>
      <c r="V615" s="70"/>
      <c r="W615" s="70"/>
      <c r="X615" s="70"/>
      <c r="Y615" s="70"/>
      <c r="Z615" s="71"/>
      <c r="AA615" s="71"/>
      <c r="AB615" s="71"/>
      <c r="AC615" s="71"/>
    </row>
    <row r="616" spans="1:30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O616" s="125"/>
      <c r="P616" s="70"/>
      <c r="Q616" s="71"/>
      <c r="R616" s="70"/>
      <c r="S616" s="70"/>
      <c r="T616" s="70"/>
      <c r="U616" s="70"/>
      <c r="V616" s="70"/>
      <c r="W616" s="70"/>
      <c r="X616" s="70"/>
      <c r="Y616" s="70"/>
      <c r="Z616" s="71"/>
      <c r="AA616" s="71"/>
      <c r="AB616" s="71"/>
      <c r="AC616" s="71"/>
    </row>
    <row r="617" spans="1:30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O617" s="125"/>
      <c r="P617" s="70"/>
      <c r="Q617" s="71"/>
      <c r="R617" s="70"/>
      <c r="S617" s="70"/>
      <c r="T617" s="70"/>
      <c r="U617" s="70"/>
      <c r="V617" s="70"/>
      <c r="W617" s="70"/>
      <c r="X617" s="70"/>
      <c r="Y617" s="70"/>
      <c r="Z617" s="71"/>
      <c r="AA617" s="71"/>
      <c r="AB617" s="71"/>
      <c r="AC617" s="71"/>
    </row>
    <row r="618" spans="1:30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O618" s="125"/>
      <c r="P618" s="70"/>
      <c r="Q618" s="71"/>
      <c r="R618" s="70"/>
      <c r="S618" s="70"/>
      <c r="T618" s="70"/>
      <c r="U618" s="70"/>
      <c r="V618" s="70"/>
      <c r="W618" s="70"/>
      <c r="X618" s="70"/>
      <c r="Y618" s="70"/>
      <c r="Z618" s="71"/>
      <c r="AA618" s="71"/>
      <c r="AB618" s="71"/>
      <c r="AC618" s="71"/>
    </row>
    <row r="619" spans="1:30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O619" s="125"/>
      <c r="P619" s="70"/>
      <c r="Q619" s="71"/>
      <c r="R619" s="70"/>
      <c r="S619" s="70"/>
      <c r="T619" s="70"/>
      <c r="U619" s="70"/>
      <c r="V619" s="70"/>
      <c r="W619" s="70"/>
      <c r="X619" s="70"/>
      <c r="Y619" s="70"/>
      <c r="Z619" s="71"/>
      <c r="AA619" s="71"/>
      <c r="AB619" s="71"/>
      <c r="AC619" s="71"/>
    </row>
    <row r="620" spans="1:30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O620" s="125"/>
      <c r="P620" s="70"/>
      <c r="Q620" s="71"/>
      <c r="R620" s="70"/>
      <c r="S620" s="70"/>
      <c r="T620" s="70"/>
      <c r="U620" s="70"/>
      <c r="V620" s="70"/>
      <c r="W620" s="70"/>
      <c r="X620" s="70"/>
      <c r="Y620" s="70"/>
      <c r="Z620" s="71"/>
      <c r="AA620" s="71"/>
      <c r="AB620" s="71"/>
      <c r="AC620" s="71"/>
    </row>
    <row r="621" spans="1:30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O621" s="125"/>
      <c r="P621" s="70"/>
      <c r="Q621" s="71"/>
      <c r="R621" s="70"/>
      <c r="S621" s="70"/>
      <c r="T621" s="70"/>
      <c r="U621" s="70"/>
      <c r="V621" s="70"/>
      <c r="W621" s="70"/>
      <c r="X621" s="70"/>
      <c r="Y621" s="70"/>
      <c r="Z621" s="71"/>
      <c r="AA621" s="71"/>
      <c r="AB621" s="71"/>
      <c r="AC621" s="71"/>
    </row>
    <row r="622" spans="1:30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O622" s="125"/>
      <c r="P622" s="70"/>
      <c r="Q622" s="71"/>
      <c r="R622" s="70"/>
      <c r="S622" s="70"/>
      <c r="T622" s="70"/>
      <c r="U622" s="70"/>
      <c r="V622" s="70"/>
      <c r="W622" s="70"/>
      <c r="X622" s="70"/>
      <c r="Y622" s="70"/>
      <c r="Z622" s="71"/>
      <c r="AA622" s="71"/>
      <c r="AB622" s="71"/>
      <c r="AC622" s="71"/>
    </row>
    <row r="623" spans="1:30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O623" s="125"/>
      <c r="P623" s="70"/>
      <c r="Q623" s="71"/>
      <c r="R623" s="70"/>
      <c r="S623" s="70"/>
      <c r="T623" s="70"/>
      <c r="U623" s="70"/>
      <c r="V623" s="70"/>
      <c r="W623" s="70"/>
      <c r="X623" s="70"/>
      <c r="Y623" s="70"/>
      <c r="Z623" s="71"/>
      <c r="AA623" s="71"/>
      <c r="AB623" s="71"/>
      <c r="AC623" s="71"/>
    </row>
    <row r="624" spans="1:30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O624" s="125"/>
      <c r="P624" s="70"/>
      <c r="Q624" s="71"/>
      <c r="R624" s="70"/>
      <c r="S624" s="70"/>
      <c r="T624" s="70"/>
      <c r="U624" s="70"/>
      <c r="V624" s="70"/>
      <c r="W624" s="70"/>
      <c r="X624" s="70"/>
      <c r="Y624" s="70"/>
      <c r="Z624" s="71"/>
      <c r="AA624" s="71"/>
      <c r="AB624" s="71"/>
      <c r="AC624" s="71"/>
    </row>
    <row r="625" spans="1:30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O625" s="125"/>
      <c r="P625" s="70"/>
      <c r="Q625" s="71"/>
      <c r="R625" s="70"/>
      <c r="S625" s="70"/>
      <c r="T625" s="70"/>
      <c r="U625" s="70"/>
      <c r="V625" s="70"/>
      <c r="W625" s="70"/>
      <c r="X625" s="70"/>
      <c r="Y625" s="70"/>
      <c r="Z625" s="71"/>
      <c r="AA625" s="71"/>
      <c r="AB625" s="71"/>
      <c r="AC625" s="71"/>
    </row>
    <row r="626" spans="1:30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O626" s="125"/>
      <c r="P626" s="70"/>
      <c r="Q626" s="71"/>
      <c r="R626" s="70"/>
      <c r="S626" s="70"/>
      <c r="T626" s="70"/>
      <c r="U626" s="70"/>
      <c r="V626" s="70"/>
      <c r="W626" s="70"/>
      <c r="X626" s="70"/>
      <c r="Y626" s="70"/>
      <c r="Z626" s="71"/>
      <c r="AA626" s="71"/>
      <c r="AB626" s="71"/>
      <c r="AC626" s="71"/>
    </row>
    <row r="627" spans="1:30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O627" s="125"/>
      <c r="P627" s="70"/>
      <c r="Q627" s="71"/>
      <c r="R627" s="70"/>
      <c r="S627" s="70"/>
      <c r="T627" s="70"/>
      <c r="U627" s="70"/>
      <c r="V627" s="70"/>
      <c r="W627" s="70"/>
      <c r="X627" s="70"/>
      <c r="Y627" s="70"/>
      <c r="Z627" s="71"/>
      <c r="AA627" s="71"/>
      <c r="AB627" s="71"/>
      <c r="AC627" s="71"/>
    </row>
    <row r="628" spans="1:30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O628" s="125"/>
      <c r="P628" s="70"/>
      <c r="Q628" s="71"/>
      <c r="R628" s="70"/>
      <c r="S628" s="70"/>
      <c r="T628" s="70"/>
      <c r="U628" s="70"/>
      <c r="V628" s="70"/>
      <c r="W628" s="70"/>
      <c r="X628" s="70"/>
      <c r="Y628" s="70"/>
      <c r="Z628" s="71"/>
      <c r="AA628" s="71"/>
      <c r="AB628" s="71"/>
      <c r="AC628" s="71"/>
    </row>
    <row r="629" spans="1:30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O629" s="125"/>
      <c r="P629" s="70"/>
      <c r="Q629" s="71"/>
      <c r="R629" s="70"/>
      <c r="S629" s="70"/>
      <c r="T629" s="70"/>
      <c r="U629" s="70"/>
      <c r="V629" s="70"/>
      <c r="W629" s="70"/>
      <c r="X629" s="70"/>
      <c r="Y629" s="70"/>
      <c r="Z629" s="71"/>
      <c r="AA629" s="71"/>
      <c r="AB629" s="71"/>
      <c r="AC629" s="71"/>
    </row>
    <row r="630" spans="1:30" ht="17.25" customHeight="1" x14ac:dyDescent="0.3">
      <c r="I630" s="109"/>
      <c r="O630" s="124"/>
    </row>
    <row r="631" spans="1:30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131"/>
      <c r="O631" s="124"/>
      <c r="R631" s="81" t="s">
        <v>210</v>
      </c>
      <c r="S631" s="81" t="s">
        <v>211</v>
      </c>
      <c r="T631" s="81" t="s">
        <v>212</v>
      </c>
      <c r="U631" s="81" t="s">
        <v>213</v>
      </c>
      <c r="V631" s="81" t="s">
        <v>214</v>
      </c>
      <c r="W631" s="81" t="s">
        <v>215</v>
      </c>
      <c r="X631" s="81" t="s">
        <v>216</v>
      </c>
      <c r="Y631" s="81" t="s">
        <v>217</v>
      </c>
      <c r="Z631" s="81" t="s">
        <v>218</v>
      </c>
      <c r="AA631" s="81" t="s">
        <v>220</v>
      </c>
      <c r="AB631" s="81" t="s">
        <v>221</v>
      </c>
      <c r="AC631" s="81" t="s">
        <v>222</v>
      </c>
      <c r="AD631" s="85" t="s">
        <v>234</v>
      </c>
    </row>
    <row r="632" spans="1:30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f>AD632</f>
        <v>0</v>
      </c>
      <c r="N632" s="132"/>
      <c r="O632" s="124"/>
      <c r="P632" s="92"/>
      <c r="Q632" s="90" t="s">
        <v>230</v>
      </c>
      <c r="R632" s="76"/>
      <c r="S632" s="76"/>
      <c r="T632" s="76"/>
      <c r="U632" s="76">
        <v>0</v>
      </c>
      <c r="V632" s="76"/>
      <c r="W632" s="76"/>
      <c r="X632" s="76"/>
      <c r="Y632" s="76"/>
      <c r="Z632" s="87"/>
      <c r="AA632" s="87"/>
      <c r="AB632" s="87"/>
      <c r="AC632" s="87"/>
      <c r="AD632" s="74">
        <f>SUM(R632:AC632)</f>
        <v>0</v>
      </c>
    </row>
    <row r="633" spans="1:30" ht="17.25" customHeight="1" x14ac:dyDescent="0.3">
      <c r="I633" s="106"/>
      <c r="O633" s="124"/>
    </row>
    <row r="634" spans="1:30" ht="17.25" customHeight="1" x14ac:dyDescent="0.3">
      <c r="I634" s="106"/>
      <c r="O634" s="124"/>
    </row>
    <row r="635" spans="1:30" ht="17.25" customHeight="1" x14ac:dyDescent="0.3">
      <c r="I635" s="106"/>
      <c r="O635" s="124"/>
    </row>
    <row r="636" spans="1:30" ht="17.25" customHeight="1" x14ac:dyDescent="0.3">
      <c r="I636" s="106"/>
      <c r="O636" s="124"/>
    </row>
    <row r="637" spans="1:30" ht="17.25" customHeight="1" x14ac:dyDescent="0.3">
      <c r="I637" s="106"/>
      <c r="O637" s="124"/>
    </row>
    <row r="638" spans="1:30" ht="17.25" customHeight="1" x14ac:dyDescent="0.3">
      <c r="I638" s="106"/>
      <c r="O638" s="124"/>
    </row>
    <row r="639" spans="1:30" ht="17.25" customHeight="1" x14ac:dyDescent="0.3">
      <c r="I639" s="106"/>
      <c r="O639" s="124"/>
    </row>
    <row r="640" spans="1:30" ht="17.25" customHeight="1" x14ac:dyDescent="0.3">
      <c r="I640" s="106"/>
      <c r="O640" s="124"/>
    </row>
    <row r="641" spans="1:30" ht="17.25" customHeight="1" x14ac:dyDescent="0.3">
      <c r="I641" s="106"/>
      <c r="O641" s="124"/>
    </row>
    <row r="642" spans="1:30" ht="17.25" customHeight="1" x14ac:dyDescent="0.3">
      <c r="I642" s="106"/>
      <c r="O642" s="124"/>
    </row>
    <row r="643" spans="1:30" ht="17.25" customHeight="1" x14ac:dyDescent="0.3">
      <c r="I643" s="106"/>
      <c r="O643" s="124"/>
    </row>
    <row r="644" spans="1:30" ht="17.25" customHeight="1" x14ac:dyDescent="0.3">
      <c r="I644" s="106"/>
      <c r="O644" s="124"/>
    </row>
    <row r="645" spans="1:30" ht="17.25" customHeight="1" x14ac:dyDescent="0.3">
      <c r="I645" s="106"/>
      <c r="O645" s="124"/>
    </row>
    <row r="646" spans="1:30" ht="17.25" customHeight="1" x14ac:dyDescent="0.3">
      <c r="I646" s="106"/>
      <c r="O646" s="124"/>
    </row>
    <row r="647" spans="1:30" ht="17.25" customHeight="1" x14ac:dyDescent="0.3">
      <c r="I647" s="106"/>
      <c r="O647" s="124"/>
    </row>
    <row r="648" spans="1:30" ht="17.25" customHeight="1" x14ac:dyDescent="0.3">
      <c r="I648" s="106"/>
      <c r="O648" s="124"/>
    </row>
    <row r="649" spans="1:30" ht="17.25" customHeight="1" x14ac:dyDescent="0.3">
      <c r="I649" s="106"/>
      <c r="O649" s="124"/>
    </row>
    <row r="650" spans="1:30" ht="17.25" customHeight="1" x14ac:dyDescent="0.3">
      <c r="I650" s="106"/>
      <c r="O650" s="124"/>
    </row>
    <row r="651" spans="1:30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131"/>
      <c r="O651" s="124"/>
      <c r="R651" s="81" t="s">
        <v>210</v>
      </c>
      <c r="S651" s="81" t="s">
        <v>211</v>
      </c>
      <c r="T651" s="81" t="s">
        <v>212</v>
      </c>
      <c r="U651" s="81" t="s">
        <v>213</v>
      </c>
      <c r="V651" s="81" t="s">
        <v>214</v>
      </c>
      <c r="W651" s="81" t="s">
        <v>215</v>
      </c>
      <c r="X651" s="81" t="s">
        <v>216</v>
      </c>
      <c r="Y651" s="81" t="s">
        <v>217</v>
      </c>
      <c r="Z651" s="81" t="s">
        <v>218</v>
      </c>
      <c r="AA651" s="81" t="s">
        <v>220</v>
      </c>
      <c r="AB651" s="81" t="s">
        <v>221</v>
      </c>
      <c r="AC651" s="81" t="s">
        <v>222</v>
      </c>
      <c r="AD651" s="85" t="s">
        <v>234</v>
      </c>
    </row>
    <row r="652" spans="1:30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f>AD652</f>
        <v>167394.32999999996</v>
      </c>
      <c r="N652" s="132"/>
      <c r="O652" s="124"/>
      <c r="P652" s="92"/>
      <c r="Q652" s="90" t="s">
        <v>231</v>
      </c>
      <c r="R652" s="76">
        <v>5628.78</v>
      </c>
      <c r="S652" s="76">
        <v>5635.43</v>
      </c>
      <c r="T652" s="76">
        <v>5635.43</v>
      </c>
      <c r="U652" s="76">
        <v>16.239999999999998</v>
      </c>
      <c r="V652" s="76">
        <v>127936.73</v>
      </c>
      <c r="W652" s="76">
        <v>5635.43</v>
      </c>
      <c r="X652" s="76">
        <v>5635.43</v>
      </c>
      <c r="Y652" s="76">
        <v>5635.43</v>
      </c>
      <c r="Z652" s="87">
        <v>5635.43</v>
      </c>
      <c r="AA652" s="87"/>
      <c r="AB652" s="87"/>
      <c r="AC652" s="87"/>
      <c r="AD652" s="74">
        <f>SUM(R652:AC652)</f>
        <v>167394.32999999996</v>
      </c>
    </row>
    <row r="653" spans="1:30" ht="17.25" customHeight="1" x14ac:dyDescent="0.3">
      <c r="I653" s="105"/>
      <c r="O653" s="124"/>
    </row>
    <row r="654" spans="1:30" ht="17.25" customHeight="1" x14ac:dyDescent="0.3">
      <c r="I654" s="108"/>
      <c r="O654" s="124"/>
    </row>
    <row r="655" spans="1:30" ht="17.25" customHeight="1" x14ac:dyDescent="0.3">
      <c r="I655" s="102"/>
      <c r="O655" s="124"/>
    </row>
    <row r="656" spans="1:30" ht="17.25" customHeight="1" x14ac:dyDescent="0.3">
      <c r="I656" s="102"/>
      <c r="O656" s="124"/>
    </row>
    <row r="657" spans="1:30" ht="17.25" customHeight="1" x14ac:dyDescent="0.3">
      <c r="I657" s="102"/>
      <c r="O657" s="124"/>
    </row>
    <row r="658" spans="1:30" ht="17.25" customHeight="1" x14ac:dyDescent="0.3">
      <c r="I658" s="102"/>
      <c r="O658" s="124"/>
    </row>
    <row r="659" spans="1:30" ht="17.25" customHeight="1" x14ac:dyDescent="0.3">
      <c r="I659" s="102"/>
      <c r="O659" s="124"/>
    </row>
    <row r="660" spans="1:30" ht="17.25" customHeight="1" x14ac:dyDescent="0.3">
      <c r="I660" s="102"/>
      <c r="O660" s="124"/>
    </row>
    <row r="661" spans="1:30" ht="17.25" customHeight="1" x14ac:dyDescent="0.3">
      <c r="I661" s="102"/>
      <c r="O661" s="124"/>
    </row>
    <row r="662" spans="1:30" ht="17.25" customHeight="1" x14ac:dyDescent="0.3">
      <c r="I662" s="102"/>
      <c r="O662" s="124"/>
    </row>
    <row r="663" spans="1:30" ht="17.25" customHeight="1" x14ac:dyDescent="0.3">
      <c r="I663" s="102"/>
      <c r="O663" s="124"/>
    </row>
    <row r="664" spans="1:30" ht="17.25" customHeight="1" x14ac:dyDescent="0.3">
      <c r="I664" s="102"/>
      <c r="O664" s="124"/>
    </row>
    <row r="665" spans="1:30" ht="17.25" customHeight="1" x14ac:dyDescent="0.3">
      <c r="I665" s="102"/>
      <c r="O665" s="124"/>
    </row>
    <row r="666" spans="1:30" ht="17.25" customHeight="1" x14ac:dyDescent="0.3">
      <c r="I666" s="102"/>
      <c r="O666" s="124"/>
    </row>
    <row r="667" spans="1:30" ht="17.25" customHeight="1" x14ac:dyDescent="0.3">
      <c r="I667" s="102"/>
      <c r="O667" s="124"/>
    </row>
    <row r="668" spans="1:30" ht="17.25" customHeight="1" x14ac:dyDescent="0.3">
      <c r="I668" s="102"/>
      <c r="O668" s="124"/>
    </row>
    <row r="669" spans="1:30" ht="17.25" customHeight="1" x14ac:dyDescent="0.3">
      <c r="I669" s="109"/>
      <c r="O669" s="124"/>
    </row>
    <row r="670" spans="1:30" ht="17.25" customHeight="1" x14ac:dyDescent="0.3">
      <c r="I670" s="110"/>
      <c r="O670" s="124"/>
    </row>
    <row r="671" spans="1:30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131"/>
      <c r="O671" s="124"/>
      <c r="R671" s="81" t="s">
        <v>210</v>
      </c>
      <c r="S671" s="81" t="s">
        <v>211</v>
      </c>
      <c r="T671" s="81" t="s">
        <v>212</v>
      </c>
      <c r="U671" s="81" t="s">
        <v>213</v>
      </c>
      <c r="V671" s="81" t="s">
        <v>214</v>
      </c>
      <c r="W671" s="81" t="s">
        <v>215</v>
      </c>
      <c r="X671" s="81" t="s">
        <v>216</v>
      </c>
      <c r="Y671" s="81" t="s">
        <v>217</v>
      </c>
      <c r="Z671" s="81" t="s">
        <v>218</v>
      </c>
      <c r="AA671" s="81" t="s">
        <v>220</v>
      </c>
      <c r="AB671" s="81" t="s">
        <v>221</v>
      </c>
      <c r="AC671" s="81" t="s">
        <v>222</v>
      </c>
      <c r="AD671" s="85" t="s">
        <v>234</v>
      </c>
    </row>
    <row r="672" spans="1:30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f>AD672</f>
        <v>20138197.839999996</v>
      </c>
      <c r="N672" s="132"/>
      <c r="O672" s="125"/>
      <c r="P672" s="122"/>
      <c r="Q672" s="90" t="s">
        <v>223</v>
      </c>
      <c r="R672" s="76"/>
      <c r="S672" s="76"/>
      <c r="T672" s="76">
        <v>6812019.0700000003</v>
      </c>
      <c r="U672" s="76">
        <v>2242379.2600000002</v>
      </c>
      <c r="V672" s="76">
        <v>2248890.5300000003</v>
      </c>
      <c r="W672" s="76">
        <v>2223487.63</v>
      </c>
      <c r="X672" s="76">
        <v>2216970.91</v>
      </c>
      <c r="Y672" s="76">
        <v>2187741.7200000002</v>
      </c>
      <c r="Z672" s="87">
        <v>2206708.7200000002</v>
      </c>
      <c r="AA672" s="87"/>
      <c r="AB672" s="87"/>
      <c r="AC672" s="87"/>
      <c r="AD672" s="74">
        <f>SUM(R672:AC672 )</f>
        <v>20138197.839999996</v>
      </c>
    </row>
    <row r="673" spans="9:15" x14ac:dyDescent="0.3">
      <c r="I673" s="102"/>
      <c r="O673" s="124"/>
    </row>
    <row r="674" spans="9:15" x14ac:dyDescent="0.3">
      <c r="I674" s="102"/>
      <c r="O674" s="124"/>
    </row>
    <row r="675" spans="9:15" x14ac:dyDescent="0.3">
      <c r="I675" s="102"/>
      <c r="O675" s="124"/>
    </row>
    <row r="676" spans="9:15" x14ac:dyDescent="0.3">
      <c r="I676" s="102"/>
      <c r="O676" s="124"/>
    </row>
    <row r="677" spans="9:15" x14ac:dyDescent="0.3">
      <c r="I677" s="102"/>
      <c r="O677" s="124"/>
    </row>
    <row r="678" spans="9:15" x14ac:dyDescent="0.3">
      <c r="I678" s="102"/>
      <c r="O678" s="124"/>
    </row>
    <row r="679" spans="9:15" x14ac:dyDescent="0.3">
      <c r="I679" s="102"/>
      <c r="O679" s="124"/>
    </row>
    <row r="680" spans="9:15" x14ac:dyDescent="0.3">
      <c r="I680" s="102"/>
      <c r="O680" s="124"/>
    </row>
    <row r="681" spans="9:15" x14ac:dyDescent="0.3">
      <c r="I681" s="102"/>
      <c r="O681" s="124"/>
    </row>
    <row r="682" spans="9:15" x14ac:dyDescent="0.3">
      <c r="I682" s="102"/>
      <c r="O682" s="124"/>
    </row>
    <row r="683" spans="9:15" x14ac:dyDescent="0.3">
      <c r="I683" s="102"/>
      <c r="O683" s="124"/>
    </row>
    <row r="684" spans="9:15" x14ac:dyDescent="0.3">
      <c r="I684" s="102"/>
      <c r="O684" s="124"/>
    </row>
    <row r="685" spans="9:15" x14ac:dyDescent="0.3">
      <c r="I685" s="102"/>
      <c r="O685" s="124"/>
    </row>
    <row r="686" spans="9:15" x14ac:dyDescent="0.3">
      <c r="I686" s="102"/>
      <c r="O686" s="124"/>
    </row>
    <row r="687" spans="9:15" x14ac:dyDescent="0.3">
      <c r="I687" s="102"/>
      <c r="O687" s="124"/>
    </row>
    <row r="688" spans="9:15" x14ac:dyDescent="0.3">
      <c r="I688" s="102"/>
      <c r="O688" s="124"/>
    </row>
    <row r="689" spans="1:30" x14ac:dyDescent="0.3">
      <c r="I689" s="109"/>
      <c r="O689" s="124"/>
    </row>
    <row r="690" spans="1:30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131"/>
      <c r="O690" s="124"/>
      <c r="R690" s="81" t="s">
        <v>210</v>
      </c>
      <c r="S690" s="81" t="s">
        <v>211</v>
      </c>
      <c r="T690" s="81" t="s">
        <v>212</v>
      </c>
      <c r="U690" s="81" t="s">
        <v>213</v>
      </c>
      <c r="V690" s="81" t="s">
        <v>214</v>
      </c>
      <c r="W690" s="81" t="s">
        <v>215</v>
      </c>
      <c r="X690" s="81" t="s">
        <v>216</v>
      </c>
      <c r="Y690" s="81" t="s">
        <v>217</v>
      </c>
      <c r="Z690" s="81" t="s">
        <v>218</v>
      </c>
      <c r="AA690" s="81" t="s">
        <v>220</v>
      </c>
      <c r="AB690" s="81" t="s">
        <v>221</v>
      </c>
      <c r="AC690" s="81" t="s">
        <v>222</v>
      </c>
      <c r="AD690" s="85" t="s">
        <v>234</v>
      </c>
    </row>
    <row r="691" spans="1:30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f>AD691</f>
        <v>0</v>
      </c>
      <c r="N691" s="132"/>
      <c r="O691" s="125"/>
      <c r="P691" s="72"/>
      <c r="Q691" s="86" t="s">
        <v>229</v>
      </c>
      <c r="R691" s="76"/>
      <c r="S691" s="76"/>
      <c r="T691" s="76"/>
      <c r="U691" s="76"/>
      <c r="V691" s="76"/>
      <c r="W691" s="76"/>
      <c r="X691" s="76"/>
      <c r="Y691" s="76"/>
      <c r="Z691" s="87"/>
      <c r="AA691" s="87"/>
      <c r="AB691" s="87"/>
      <c r="AC691" s="87"/>
      <c r="AD691" s="74">
        <f>SUM(R691:AC691 )</f>
        <v>0</v>
      </c>
    </row>
    <row r="692" spans="1:30" x14ac:dyDescent="0.3">
      <c r="I692" s="102"/>
      <c r="O692" s="124"/>
    </row>
    <row r="693" spans="1:30" x14ac:dyDescent="0.3">
      <c r="I693" s="102"/>
      <c r="O693" s="124"/>
    </row>
    <row r="694" spans="1:30" x14ac:dyDescent="0.3">
      <c r="I694" s="102"/>
      <c r="O694" s="124"/>
    </row>
    <row r="695" spans="1:30" x14ac:dyDescent="0.3">
      <c r="I695" s="102"/>
      <c r="O695" s="124"/>
    </row>
    <row r="696" spans="1:30" x14ac:dyDescent="0.3">
      <c r="I696" s="102"/>
      <c r="O696" s="124"/>
    </row>
    <row r="697" spans="1:30" x14ac:dyDescent="0.3">
      <c r="I697" s="102"/>
      <c r="O697" s="124"/>
    </row>
    <row r="698" spans="1:30" x14ac:dyDescent="0.3">
      <c r="I698" s="102"/>
      <c r="O698" s="124"/>
    </row>
    <row r="699" spans="1:30" x14ac:dyDescent="0.3">
      <c r="I699" s="102"/>
      <c r="O699" s="124"/>
    </row>
    <row r="700" spans="1:30" x14ac:dyDescent="0.3">
      <c r="I700" s="102"/>
      <c r="O700" s="124"/>
    </row>
    <row r="701" spans="1:30" x14ac:dyDescent="0.3">
      <c r="I701" s="102"/>
      <c r="O701" s="124"/>
    </row>
    <row r="702" spans="1:30" x14ac:dyDescent="0.3">
      <c r="I702" s="102"/>
      <c r="O702" s="124"/>
    </row>
    <row r="703" spans="1:30" x14ac:dyDescent="0.3">
      <c r="I703" s="102"/>
      <c r="O703" s="124"/>
    </row>
    <row r="704" spans="1:30" x14ac:dyDescent="0.3">
      <c r="I704" s="102"/>
      <c r="O704" s="124"/>
    </row>
    <row r="705" spans="1:30" x14ac:dyDescent="0.3">
      <c r="I705" s="102"/>
      <c r="O705" s="124"/>
    </row>
    <row r="706" spans="1:30" x14ac:dyDescent="0.3">
      <c r="I706" s="102"/>
      <c r="O706" s="124"/>
    </row>
    <row r="707" spans="1:30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131"/>
      <c r="O707" s="124"/>
      <c r="R707" s="81" t="s">
        <v>210</v>
      </c>
      <c r="S707" s="81" t="s">
        <v>211</v>
      </c>
      <c r="T707" s="81" t="s">
        <v>212</v>
      </c>
      <c r="U707" s="81" t="s">
        <v>213</v>
      </c>
      <c r="V707" s="81" t="s">
        <v>214</v>
      </c>
      <c r="W707" s="81" t="s">
        <v>215</v>
      </c>
      <c r="X707" s="81" t="s">
        <v>216</v>
      </c>
      <c r="Y707" s="81" t="s">
        <v>217</v>
      </c>
      <c r="Z707" s="81" t="s">
        <v>218</v>
      </c>
      <c r="AA707" s="81" t="s">
        <v>220</v>
      </c>
      <c r="AB707" s="81" t="s">
        <v>221</v>
      </c>
      <c r="AC707" s="81" t="s">
        <v>222</v>
      </c>
      <c r="AD707" s="85" t="s">
        <v>234</v>
      </c>
    </row>
    <row r="708" spans="1:30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f>AD708</f>
        <v>58124760.149999999</v>
      </c>
      <c r="N708" s="132"/>
      <c r="O708" s="125"/>
      <c r="P708" s="122"/>
      <c r="Q708" s="90" t="s">
        <v>224</v>
      </c>
      <c r="R708" s="76"/>
      <c r="S708" s="76"/>
      <c r="T708" s="76"/>
      <c r="U708" s="76"/>
      <c r="V708" s="76"/>
      <c r="W708" s="76"/>
      <c r="X708" s="76"/>
      <c r="Y708" s="76"/>
      <c r="Z708" s="87">
        <v>58124760.149999999</v>
      </c>
      <c r="AA708" s="87"/>
      <c r="AB708" s="87"/>
      <c r="AC708" s="87"/>
      <c r="AD708" s="74">
        <f>SUM( R708:AC708)</f>
        <v>58124760.149999999</v>
      </c>
    </row>
    <row r="709" spans="1:30" x14ac:dyDescent="0.3">
      <c r="I709" s="108"/>
      <c r="O709" s="124"/>
    </row>
    <row r="710" spans="1:30" x14ac:dyDescent="0.3">
      <c r="I710" s="102"/>
      <c r="O710" s="124"/>
    </row>
    <row r="711" spans="1:30" x14ac:dyDescent="0.3">
      <c r="I711" s="102"/>
      <c r="O711" s="124"/>
    </row>
    <row r="712" spans="1:30" x14ac:dyDescent="0.3">
      <c r="I712" s="102"/>
      <c r="O712" s="124"/>
    </row>
    <row r="713" spans="1:30" x14ac:dyDescent="0.3">
      <c r="I713" s="102"/>
      <c r="O713" s="124"/>
    </row>
    <row r="714" spans="1:30" x14ac:dyDescent="0.3">
      <c r="I714" s="102"/>
      <c r="O714" s="124"/>
    </row>
    <row r="715" spans="1:30" x14ac:dyDescent="0.3">
      <c r="I715" s="102"/>
      <c r="O715" s="124"/>
    </row>
    <row r="716" spans="1:30" x14ac:dyDescent="0.3">
      <c r="I716" s="102"/>
      <c r="O716" s="124"/>
    </row>
    <row r="717" spans="1:30" x14ac:dyDescent="0.3">
      <c r="I717" s="102"/>
      <c r="O717" s="124"/>
    </row>
    <row r="718" spans="1:30" x14ac:dyDescent="0.3">
      <c r="I718" s="102"/>
      <c r="O718" s="124"/>
    </row>
    <row r="719" spans="1:30" x14ac:dyDescent="0.3">
      <c r="I719" s="102"/>
      <c r="O719" s="124"/>
    </row>
    <row r="720" spans="1:30" x14ac:dyDescent="0.3">
      <c r="I720" s="102"/>
      <c r="O720" s="124"/>
    </row>
    <row r="721" spans="1:30" x14ac:dyDescent="0.3">
      <c r="I721" s="102"/>
      <c r="O721" s="124"/>
    </row>
    <row r="722" spans="1:30" x14ac:dyDescent="0.3">
      <c r="I722" s="102"/>
      <c r="O722" s="124"/>
    </row>
    <row r="723" spans="1:30" x14ac:dyDescent="0.3">
      <c r="I723" s="102"/>
      <c r="O723" s="124"/>
    </row>
    <row r="724" spans="1:30" x14ac:dyDescent="0.3">
      <c r="I724" s="102"/>
      <c r="O724" s="124"/>
    </row>
    <row r="725" spans="1:30" x14ac:dyDescent="0.3">
      <c r="I725" s="109"/>
      <c r="O725" s="124"/>
    </row>
    <row r="726" spans="1:30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131"/>
      <c r="O726" s="124"/>
      <c r="P726" s="84"/>
      <c r="Q726" s="116"/>
      <c r="R726" s="64" t="s">
        <v>210</v>
      </c>
      <c r="S726" s="64" t="s">
        <v>211</v>
      </c>
      <c r="T726" s="64" t="s">
        <v>212</v>
      </c>
      <c r="U726" s="64" t="s">
        <v>213</v>
      </c>
      <c r="V726" s="64" t="s">
        <v>214</v>
      </c>
      <c r="W726" s="64" t="s">
        <v>215</v>
      </c>
      <c r="X726" s="64" t="s">
        <v>216</v>
      </c>
      <c r="Y726" s="64" t="s">
        <v>217</v>
      </c>
      <c r="Z726" s="64" t="s">
        <v>218</v>
      </c>
      <c r="AA726" s="64" t="s">
        <v>220</v>
      </c>
      <c r="AB726" s="64" t="s">
        <v>221</v>
      </c>
      <c r="AC726" s="64" t="s">
        <v>222</v>
      </c>
      <c r="AD726" s="85" t="s">
        <v>234</v>
      </c>
    </row>
    <row r="727" spans="1:30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f>AD727</f>
        <v>1023206.8800000001</v>
      </c>
      <c r="N727" s="132"/>
      <c r="O727" s="124"/>
      <c r="P727" s="84"/>
      <c r="Q727" s="86" t="s">
        <v>233</v>
      </c>
      <c r="R727" s="96"/>
      <c r="S727" s="96"/>
      <c r="T727" s="96">
        <v>31700.880000000001</v>
      </c>
      <c r="U727" s="96">
        <v>228334.4</v>
      </c>
      <c r="V727" s="96">
        <v>645918.80000000005</v>
      </c>
      <c r="W727" s="96"/>
      <c r="X727" s="96"/>
      <c r="Y727" s="96">
        <v>117252.8</v>
      </c>
      <c r="Z727" s="96"/>
      <c r="AA727" s="96"/>
      <c r="AB727" s="96"/>
      <c r="AC727" s="69"/>
      <c r="AD727" s="74">
        <f>SUM(R727:AC727 )</f>
        <v>1023206.8800000001</v>
      </c>
    </row>
    <row r="728" spans="1:30" x14ac:dyDescent="0.3">
      <c r="I728" s="102"/>
      <c r="O728" s="124"/>
    </row>
    <row r="729" spans="1:30" x14ac:dyDescent="0.3">
      <c r="I729" s="102"/>
      <c r="O729" s="124"/>
    </row>
    <row r="730" spans="1:30" x14ac:dyDescent="0.3">
      <c r="I730" s="102"/>
      <c r="O730" s="124"/>
    </row>
    <row r="731" spans="1:30" x14ac:dyDescent="0.3">
      <c r="I731" s="102"/>
      <c r="O731" s="124"/>
    </row>
    <row r="732" spans="1:30" x14ac:dyDescent="0.3">
      <c r="I732" s="102"/>
      <c r="O732" s="124"/>
    </row>
    <row r="733" spans="1:30" x14ac:dyDescent="0.3">
      <c r="I733" s="102"/>
      <c r="O733" s="124"/>
    </row>
    <row r="734" spans="1:30" x14ac:dyDescent="0.3">
      <c r="I734" s="102"/>
      <c r="O734" s="124"/>
    </row>
    <row r="735" spans="1:30" x14ac:dyDescent="0.3">
      <c r="I735" s="102"/>
      <c r="O735" s="124"/>
    </row>
    <row r="736" spans="1:30" x14ac:dyDescent="0.3">
      <c r="I736" s="102"/>
      <c r="O736" s="124"/>
    </row>
    <row r="737" spans="1:30" x14ac:dyDescent="0.3">
      <c r="I737" s="102"/>
      <c r="O737" s="124"/>
    </row>
    <row r="738" spans="1:30" x14ac:dyDescent="0.3">
      <c r="I738" s="102"/>
      <c r="O738" s="124"/>
    </row>
    <row r="739" spans="1:30" x14ac:dyDescent="0.3">
      <c r="I739" s="102"/>
      <c r="O739" s="124"/>
    </row>
    <row r="740" spans="1:30" x14ac:dyDescent="0.3">
      <c r="I740" s="102"/>
      <c r="O740" s="124"/>
    </row>
    <row r="741" spans="1:30" x14ac:dyDescent="0.3">
      <c r="I741" s="102"/>
      <c r="O741" s="124"/>
    </row>
    <row r="742" spans="1:30" x14ac:dyDescent="0.3">
      <c r="I742" s="102"/>
      <c r="O742" s="124"/>
    </row>
    <row r="743" spans="1:30" x14ac:dyDescent="0.3">
      <c r="I743" s="102"/>
      <c r="O743" s="124"/>
    </row>
    <row r="744" spans="1:30" x14ac:dyDescent="0.3">
      <c r="I744" s="109"/>
      <c r="O744" s="124"/>
    </row>
    <row r="745" spans="1:30" x14ac:dyDescent="0.3">
      <c r="I745" s="110"/>
      <c r="O745" s="124"/>
    </row>
    <row r="746" spans="1:30" x14ac:dyDescent="0.3">
      <c r="I746" s="102"/>
      <c r="O746" s="124"/>
    </row>
    <row r="747" spans="1:30" x14ac:dyDescent="0.3">
      <c r="I747" s="102"/>
      <c r="O747" s="124"/>
    </row>
    <row r="748" spans="1:30" x14ac:dyDescent="0.3">
      <c r="I748" s="102"/>
      <c r="O748" s="124"/>
    </row>
    <row r="749" spans="1:30" x14ac:dyDescent="0.3">
      <c r="O749" s="124"/>
    </row>
    <row r="750" spans="1:30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131"/>
      <c r="O750" s="124"/>
      <c r="R750" s="81" t="s">
        <v>210</v>
      </c>
      <c r="S750" s="81" t="s">
        <v>211</v>
      </c>
      <c r="T750" s="81" t="s">
        <v>212</v>
      </c>
      <c r="U750" s="81" t="s">
        <v>213</v>
      </c>
      <c r="V750" s="81" t="s">
        <v>214</v>
      </c>
      <c r="W750" s="81" t="s">
        <v>215</v>
      </c>
      <c r="X750" s="81" t="s">
        <v>216</v>
      </c>
      <c r="Y750" s="81" t="s">
        <v>217</v>
      </c>
      <c r="Z750" s="81" t="s">
        <v>218</v>
      </c>
      <c r="AA750" s="81" t="s">
        <v>220</v>
      </c>
      <c r="AB750" s="81" t="s">
        <v>221</v>
      </c>
      <c r="AC750" s="81" t="s">
        <v>222</v>
      </c>
      <c r="AD750" s="85" t="s">
        <v>234</v>
      </c>
    </row>
    <row r="751" spans="1:30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f>AD751</f>
        <v>0</v>
      </c>
      <c r="N751" s="132"/>
      <c r="O751" s="124"/>
      <c r="P751" s="92"/>
      <c r="Q751" s="90" t="s">
        <v>219</v>
      </c>
      <c r="R751" s="76"/>
      <c r="S751" s="76"/>
      <c r="T751" s="76"/>
      <c r="U751" s="76"/>
      <c r="V751" s="76"/>
      <c r="W751" s="76"/>
      <c r="X751" s="76"/>
      <c r="Y751" s="76"/>
      <c r="Z751" s="87"/>
      <c r="AA751" s="87"/>
      <c r="AB751" s="87"/>
      <c r="AC751" s="87"/>
      <c r="AD751" s="74">
        <f>SUM(R751:AC751)</f>
        <v>0</v>
      </c>
    </row>
    <row r="752" spans="1:30" x14ac:dyDescent="0.3">
      <c r="I752" s="102"/>
      <c r="O752" s="124"/>
    </row>
    <row r="753" spans="2:30" x14ac:dyDescent="0.3">
      <c r="I753" s="102"/>
      <c r="O753" s="124"/>
    </row>
    <row r="754" spans="2:30" x14ac:dyDescent="0.3">
      <c r="I754" s="102"/>
      <c r="O754" s="124"/>
    </row>
    <row r="755" spans="2:30" x14ac:dyDescent="0.3">
      <c r="I755" s="102"/>
      <c r="O755" s="124"/>
    </row>
    <row r="756" spans="2:30" x14ac:dyDescent="0.3">
      <c r="I756" s="102"/>
      <c r="O756" s="124"/>
    </row>
    <row r="757" spans="2:30" x14ac:dyDescent="0.3">
      <c r="I757" s="102"/>
      <c r="O757" s="124"/>
    </row>
    <row r="758" spans="2:30" x14ac:dyDescent="0.3">
      <c r="I758" s="102"/>
      <c r="O758" s="124"/>
    </row>
    <row r="759" spans="2:30" x14ac:dyDescent="0.3">
      <c r="I759" s="102"/>
      <c r="O759" s="124"/>
    </row>
    <row r="760" spans="2:30" x14ac:dyDescent="0.3">
      <c r="I760" s="102"/>
      <c r="O760" s="124"/>
    </row>
    <row r="761" spans="2:30" x14ac:dyDescent="0.3">
      <c r="I761" s="102"/>
      <c r="O761" s="124"/>
    </row>
    <row r="762" spans="2:30" x14ac:dyDescent="0.3">
      <c r="I762" s="102"/>
      <c r="O762" s="124"/>
    </row>
    <row r="763" spans="2:30" x14ac:dyDescent="0.3">
      <c r="I763" s="102"/>
      <c r="O763" s="124"/>
    </row>
    <row r="764" spans="2:30" x14ac:dyDescent="0.3">
      <c r="I764" s="102"/>
      <c r="O764" s="124"/>
    </row>
    <row r="765" spans="2:30" x14ac:dyDescent="0.3">
      <c r="I765" s="102"/>
      <c r="O765" s="124"/>
    </row>
    <row r="766" spans="2:30" x14ac:dyDescent="0.3">
      <c r="I766" s="102"/>
      <c r="O766" s="124"/>
    </row>
    <row r="767" spans="2:30" x14ac:dyDescent="0.3">
      <c r="I767" s="102"/>
      <c r="O767" s="124"/>
    </row>
    <row r="768" spans="2:30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131"/>
      <c r="O768" s="124"/>
      <c r="R768" s="83" t="s">
        <v>210</v>
      </c>
      <c r="S768" s="83" t="s">
        <v>211</v>
      </c>
      <c r="T768" s="83" t="s">
        <v>212</v>
      </c>
      <c r="U768" s="83" t="s">
        <v>213</v>
      </c>
      <c r="V768" s="83" t="s">
        <v>214</v>
      </c>
      <c r="W768" s="83" t="s">
        <v>215</v>
      </c>
      <c r="X768" s="83" t="s">
        <v>216</v>
      </c>
      <c r="Y768" s="83" t="s">
        <v>217</v>
      </c>
      <c r="Z768" s="83" t="s">
        <v>218</v>
      </c>
      <c r="AA768" s="83" t="s">
        <v>220</v>
      </c>
      <c r="AB768" s="83" t="s">
        <v>221</v>
      </c>
      <c r="AC768" s="83" t="s">
        <v>222</v>
      </c>
      <c r="AD768" s="85" t="s">
        <v>234</v>
      </c>
    </row>
    <row r="769" spans="1:33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f>AD769</f>
        <v>1510185413.5699999</v>
      </c>
      <c r="N769" s="132"/>
      <c r="O769" s="127"/>
      <c r="P769" s="118"/>
      <c r="Q769" s="96" t="s">
        <v>226</v>
      </c>
      <c r="R769" s="76">
        <f t="shared" ref="R769:AC769" si="0">R3+R25+R47+R67+R89+R113+R137+R158+R177+R196+R216+R237+R256+R275+R294+R316+R335+R353+R372+R393+R413+R432+R451+R470+R489+R509+R529+R548+R572++R590+R613+R652+R632+R672+R691+R708+R727+R751</f>
        <v>151744698.17000002</v>
      </c>
      <c r="S769" s="76">
        <f t="shared" si="0"/>
        <v>185013169.78999999</v>
      </c>
      <c r="T769" s="76">
        <f t="shared" si="0"/>
        <v>162998526.37</v>
      </c>
      <c r="U769" s="76">
        <f t="shared" si="0"/>
        <v>165398670.70999998</v>
      </c>
      <c r="V769" s="76">
        <f t="shared" si="0"/>
        <v>179947889.56999999</v>
      </c>
      <c r="W769" s="76">
        <f t="shared" si="0"/>
        <v>137947209.98000002</v>
      </c>
      <c r="X769" s="76">
        <f t="shared" si="0"/>
        <v>177885246.94000003</v>
      </c>
      <c r="Y769" s="76">
        <f t="shared" si="0"/>
        <v>166538488.07000002</v>
      </c>
      <c r="Z769" s="76">
        <f t="shared" si="0"/>
        <v>182711513.97</v>
      </c>
      <c r="AA769" s="76">
        <f t="shared" si="0"/>
        <v>0</v>
      </c>
      <c r="AB769" s="76">
        <f t="shared" si="0"/>
        <v>0</v>
      </c>
      <c r="AC769" s="76">
        <f t="shared" si="0"/>
        <v>0</v>
      </c>
      <c r="AD769" s="74">
        <f>SUM(R769:AC769 )</f>
        <v>1510185413.5699999</v>
      </c>
      <c r="AG769" s="130">
        <v>149622185.71000004</v>
      </c>
    </row>
    <row r="770" spans="1:33" x14ac:dyDescent="0.3">
      <c r="I770" s="102"/>
      <c r="O770" s="124"/>
      <c r="AG770">
        <v>148832568.03</v>
      </c>
    </row>
    <row r="771" spans="1:33" x14ac:dyDescent="0.3">
      <c r="I771" s="102"/>
      <c r="O771" s="124"/>
      <c r="AG771" s="130">
        <f>AG769-AG770</f>
        <v>789617.68000003695</v>
      </c>
    </row>
    <row r="772" spans="1:33" x14ac:dyDescent="0.3">
      <c r="I772" s="102"/>
      <c r="O772" s="124"/>
      <c r="AD772" s="75"/>
    </row>
    <row r="773" spans="1:33" x14ac:dyDescent="0.3">
      <c r="I773" s="102"/>
      <c r="O773" s="124"/>
      <c r="AD773" s="75"/>
    </row>
    <row r="774" spans="1:33" x14ac:dyDescent="0.3">
      <c r="I774" s="102"/>
      <c r="O774" s="124"/>
      <c r="AD774" s="75"/>
    </row>
    <row r="775" spans="1:33" x14ac:dyDescent="0.3">
      <c r="I775" s="102"/>
      <c r="O775" s="124"/>
      <c r="AD775" s="75"/>
    </row>
    <row r="776" spans="1:33" x14ac:dyDescent="0.3">
      <c r="I776" s="102"/>
      <c r="O776" s="124"/>
      <c r="AD776" s="75"/>
    </row>
    <row r="777" spans="1:33" x14ac:dyDescent="0.3">
      <c r="I777" s="102"/>
      <c r="O777" s="124"/>
      <c r="AD777" s="75"/>
    </row>
    <row r="778" spans="1:33" x14ac:dyDescent="0.3">
      <c r="I778" s="102"/>
      <c r="O778" s="124"/>
    </row>
    <row r="779" spans="1:33" x14ac:dyDescent="0.3">
      <c r="I779" s="102"/>
      <c r="O779" s="124"/>
    </row>
    <row r="780" spans="1:33" x14ac:dyDescent="0.3">
      <c r="I780" s="102"/>
      <c r="O780" s="124"/>
    </row>
    <row r="781" spans="1:33" x14ac:dyDescent="0.3">
      <c r="I781" s="102"/>
      <c r="O781" s="124"/>
    </row>
    <row r="782" spans="1:33" x14ac:dyDescent="0.3">
      <c r="I782" s="102"/>
      <c r="O782" s="124"/>
    </row>
    <row r="783" spans="1:33" x14ac:dyDescent="0.3">
      <c r="I783" s="102"/>
      <c r="O783" s="124"/>
    </row>
    <row r="784" spans="1:33" x14ac:dyDescent="0.3">
      <c r="I784" s="102"/>
      <c r="O784" s="124"/>
    </row>
    <row r="785" spans="6:30" x14ac:dyDescent="0.3">
      <c r="I785" s="102"/>
      <c r="O785" s="124"/>
    </row>
    <row r="786" spans="6:30" x14ac:dyDescent="0.3">
      <c r="I786" s="119"/>
      <c r="O786" s="124"/>
      <c r="AD786" s="75"/>
    </row>
    <row r="787" spans="6:30" x14ac:dyDescent="0.3">
      <c r="F787" s="91"/>
      <c r="G787" s="91"/>
      <c r="H787" s="91"/>
      <c r="I787" s="104"/>
      <c r="J787" s="91"/>
      <c r="K787" s="91"/>
      <c r="O787" s="128"/>
      <c r="P787" s="91"/>
      <c r="Q787" s="91"/>
      <c r="R787" s="91"/>
      <c r="S787" s="91"/>
      <c r="T787" s="91"/>
      <c r="U787" s="91"/>
      <c r="V787" s="91"/>
      <c r="W787" s="91"/>
      <c r="X787" s="91"/>
      <c r="AD787" s="75"/>
    </row>
    <row r="788" spans="6:30" x14ac:dyDescent="0.3">
      <c r="F788" s="70"/>
      <c r="G788" s="70"/>
      <c r="H788" s="70"/>
      <c r="I788" s="102"/>
      <c r="J788" s="70"/>
      <c r="K788" s="70"/>
      <c r="O788" s="125"/>
      <c r="P788" s="70"/>
      <c r="Q788" s="70"/>
      <c r="R788" s="70"/>
      <c r="S788" s="70"/>
      <c r="T788" s="70"/>
      <c r="U788" s="70"/>
      <c r="V788" s="70"/>
      <c r="W788" s="70"/>
      <c r="X788" s="67"/>
      <c r="AD788" s="75"/>
    </row>
    <row r="789" spans="6:30" x14ac:dyDescent="0.3">
      <c r="I789" s="102"/>
      <c r="O789" s="124"/>
      <c r="AD789" s="75"/>
    </row>
    <row r="790" spans="6:30" x14ac:dyDescent="0.3">
      <c r="I790" s="102"/>
      <c r="O790" s="124"/>
    </row>
    <row r="791" spans="6:30" x14ac:dyDescent="0.3">
      <c r="I791" s="102"/>
      <c r="O791" s="124"/>
    </row>
    <row r="792" spans="6:30" x14ac:dyDescent="0.3">
      <c r="I792" s="102"/>
      <c r="O792" s="124"/>
    </row>
    <row r="793" spans="6:30" x14ac:dyDescent="0.3">
      <c r="I793" s="102"/>
      <c r="O793" s="124"/>
    </row>
    <row r="794" spans="6:30" x14ac:dyDescent="0.3">
      <c r="I794" s="102"/>
      <c r="O794" s="124"/>
    </row>
    <row r="795" spans="6:30" x14ac:dyDescent="0.3">
      <c r="I795" s="102"/>
      <c r="O795" s="124"/>
    </row>
    <row r="796" spans="6:30" x14ac:dyDescent="0.3">
      <c r="I796" s="102"/>
      <c r="O796" s="124"/>
    </row>
    <row r="797" spans="6:30" x14ac:dyDescent="0.3">
      <c r="I797" s="102"/>
    </row>
    <row r="798" spans="6:30" x14ac:dyDescent="0.3">
      <c r="I798" s="102"/>
    </row>
    <row r="799" spans="6:30" x14ac:dyDescent="0.3">
      <c r="I799" s="102"/>
    </row>
    <row r="800" spans="6:30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R1:Z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2024-12-04T19:55:26Z</dcterms:modified>
</cp:coreProperties>
</file>