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GASTO DEL PRESUPUESTO\"/>
    </mc:Choice>
  </mc:AlternateContent>
  <xr:revisionPtr revIDLastSave="0" documentId="13_ncr:1_{62D15D73-D420-4A62-9E0A-347A325D0241}" xr6:coauthVersionLast="47" xr6:coauthVersionMax="47" xr10:uidLastSave="{00000000-0000-0000-0000-000000000000}"/>
  <bookViews>
    <workbookView xWindow="-120" yWindow="-120" windowWidth="20730" windowHeight="11160" activeTab="1" xr2:uid="{4F3FD038-0753-4BD5-B26E-3F8EA729D8EF}"/>
  </bookViews>
  <sheets>
    <sheet name="2do Trim" sheetId="1" r:id="rId1"/>
    <sheet name="3er Trim" sheetId="3" r:id="rId2"/>
    <sheet name="Notas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3" l="1"/>
  <c r="C36" i="3"/>
  <c r="J28" i="3"/>
  <c r="I28" i="3"/>
  <c r="G28" i="3"/>
  <c r="D28" i="3"/>
  <c r="J27" i="3"/>
  <c r="G27" i="3"/>
  <c r="D27" i="3"/>
  <c r="J26" i="3"/>
  <c r="G26" i="3"/>
  <c r="D26" i="3"/>
  <c r="J25" i="3"/>
  <c r="G25" i="3"/>
  <c r="D25" i="3"/>
  <c r="J24" i="3"/>
  <c r="G24" i="3"/>
  <c r="D24" i="3"/>
  <c r="I23" i="3"/>
  <c r="F23" i="3"/>
  <c r="G23" i="3" s="1"/>
  <c r="D23" i="3"/>
  <c r="F22" i="3"/>
  <c r="I22" i="3" s="1"/>
  <c r="D22" i="3"/>
  <c r="F21" i="3"/>
  <c r="J21" i="3" s="1"/>
  <c r="D21" i="3"/>
  <c r="J20" i="3"/>
  <c r="F20" i="3"/>
  <c r="I20" i="3" s="1"/>
  <c r="D20" i="3"/>
  <c r="F19" i="3"/>
  <c r="G19" i="3" s="1"/>
  <c r="D19" i="3"/>
  <c r="F18" i="3"/>
  <c r="I18" i="3" s="1"/>
  <c r="D18" i="3"/>
  <c r="F17" i="3"/>
  <c r="J17" i="3" s="1"/>
  <c r="D17" i="3"/>
  <c r="I16" i="3"/>
  <c r="G16" i="3"/>
  <c r="F16" i="3"/>
  <c r="J16" i="3" s="1"/>
  <c r="D16" i="3"/>
  <c r="I15" i="3"/>
  <c r="F15" i="3"/>
  <c r="G15" i="3" s="1"/>
  <c r="D15" i="3"/>
  <c r="J14" i="3"/>
  <c r="F14" i="3"/>
  <c r="I14" i="3" s="1"/>
  <c r="D14" i="3"/>
  <c r="F13" i="3"/>
  <c r="J13" i="3" s="1"/>
  <c r="D13" i="3"/>
  <c r="J12" i="3"/>
  <c r="F12" i="3"/>
  <c r="I12" i="3" s="1"/>
  <c r="D12" i="3"/>
  <c r="F11" i="3"/>
  <c r="G11" i="3" s="1"/>
  <c r="D11" i="3"/>
  <c r="F10" i="3"/>
  <c r="I10" i="3" s="1"/>
  <c r="D10" i="3"/>
  <c r="F9" i="3"/>
  <c r="J9" i="3" s="1"/>
  <c r="D9" i="3"/>
  <c r="J8" i="3"/>
  <c r="F8" i="3"/>
  <c r="I8" i="3" s="1"/>
  <c r="D8" i="3"/>
  <c r="J7" i="3"/>
  <c r="F7" i="3"/>
  <c r="G7" i="3" s="1"/>
  <c r="D7" i="3"/>
  <c r="J6" i="3"/>
  <c r="F6" i="3"/>
  <c r="I6" i="3" s="1"/>
  <c r="D6" i="3"/>
  <c r="F5" i="3"/>
  <c r="J5" i="3" s="1"/>
  <c r="D5" i="3"/>
  <c r="J4" i="3"/>
  <c r="I4" i="3"/>
  <c r="G4" i="3"/>
  <c r="F4" i="3"/>
  <c r="D4" i="3"/>
  <c r="J3" i="3"/>
  <c r="I3" i="3"/>
  <c r="G3" i="3"/>
  <c r="D3" i="3"/>
  <c r="C61" i="1"/>
  <c r="C36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4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3" i="1"/>
  <c r="D28" i="1"/>
  <c r="G28" i="1"/>
  <c r="J23" i="3" l="1"/>
  <c r="J22" i="3"/>
  <c r="G20" i="3"/>
  <c r="I19" i="3"/>
  <c r="J19" i="3"/>
  <c r="J18" i="3"/>
  <c r="J15" i="3"/>
  <c r="G12" i="3"/>
  <c r="I11" i="3"/>
  <c r="J11" i="3"/>
  <c r="J10" i="3"/>
  <c r="G8" i="3"/>
  <c r="I7" i="3"/>
  <c r="G5" i="3"/>
  <c r="G9" i="3"/>
  <c r="G13" i="3"/>
  <c r="G17" i="3"/>
  <c r="G21" i="3"/>
  <c r="I5" i="3"/>
  <c r="G6" i="3"/>
  <c r="I9" i="3"/>
  <c r="G10" i="3"/>
  <c r="I13" i="3"/>
  <c r="G14" i="3"/>
  <c r="I17" i="3"/>
  <c r="G18" i="3"/>
  <c r="I21" i="3"/>
  <c r="G22" i="3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3" i="1"/>
  <c r="I28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3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4" i="1"/>
  <c r="J5" i="1"/>
  <c r="J6" i="1"/>
  <c r="J7" i="1"/>
  <c r="J3" i="1"/>
</calcChain>
</file>

<file path=xl/sharedStrings.xml><?xml version="1.0" encoding="utf-8"?>
<sst xmlns="http://schemas.openxmlformats.org/spreadsheetml/2006/main" count="93" uniqueCount="39">
  <si>
    <t xml:space="preserve">Concepto </t>
  </si>
  <si>
    <t>Presupuesto</t>
  </si>
  <si>
    <t>Subejercicio</t>
  </si>
  <si>
    <t>Servicios Generales</t>
  </si>
  <si>
    <t xml:space="preserve">Remuneraciones al personal de carácter permanente </t>
  </si>
  <si>
    <t xml:space="preserve">Remuneraciones adicionales y especiales </t>
  </si>
  <si>
    <t>Seguridad social</t>
  </si>
  <si>
    <t xml:space="preserve">Materiales y suministros </t>
  </si>
  <si>
    <t>Productos quimicos, farmacéuticos y de laboratorio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</si>
  <si>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</si>
  <si>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</si>
  <si>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</si>
  <si>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</si>
  <si>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</si>
  <si>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Bienes Muebles, Inmuebles e Intangibles</t>
  </si>
  <si>
    <t xml:space="preserve">Mobiliario y equipo de administración </t>
  </si>
  <si>
    <t xml:space="preserve">Maquinaria, otros equipos y herramientas </t>
  </si>
  <si>
    <t>Inversión Pública</t>
  </si>
  <si>
    <t>Deuda Pública</t>
  </si>
  <si>
    <t>Total del Gasto</t>
  </si>
  <si>
    <t>Servicios de arrendamientos</t>
  </si>
  <si>
    <t>Inversiones financieras y otras provisiones</t>
  </si>
  <si>
    <t>Participaciones y aportaciones</t>
  </si>
  <si>
    <t>Transferencias, asignaciones, subsidios y otras ayudas</t>
  </si>
  <si>
    <t>Materiales de administración, emisión de documentos y artículos oficiales</t>
  </si>
  <si>
    <t>Alimentos y utensilios</t>
  </si>
  <si>
    <t>Herramientas, refacciones y accesorios menores</t>
  </si>
  <si>
    <t>Ayudas sociales</t>
  </si>
  <si>
    <t>Equipo e instrumental médico y de laboratorio</t>
  </si>
  <si>
    <t>Tenia un presupuesto inicial de 33,933,540.00 se le aumentaron 981,819.00 quedando en 34,915,359.00 se han devengado 16,734,006.95 quedando un subejercicio de 18,181,352.05</t>
  </si>
  <si>
    <t xml:space="preserve">Monto </t>
  </si>
  <si>
    <t xml:space="preserve">Presupuesto Devengado </t>
  </si>
  <si>
    <t xml:space="preserve">Presupuesto Por Ejercer </t>
  </si>
  <si>
    <t>Presupuesto aprobado</t>
  </si>
  <si>
    <t>%</t>
  </si>
  <si>
    <t xml:space="preserve">Aumentos / Disminución </t>
  </si>
  <si>
    <t xml:space="preserve">Presupuesto Modificado </t>
  </si>
  <si>
    <t>Devengado</t>
  </si>
  <si>
    <t>%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</si>
</sst>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1">
    <xf numFmtId="0" fontId="0" fillId="0" borderId="0" xfId="0"/>
    <xf numFmtId="10" fontId="1" fillId="0" borderId="1" xfId="1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0" fontId="2" fillId="0" borderId="1" xfId="1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4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2" fontId="3" fillId="0" borderId="0" xfId="0" applyNumberFormat="1" applyFont="1"/>
    <xf numFmtId="0" fontId="0" fillId="0" borderId="0" xfId="0" applyAlignment="1">
      <alignment wrapText="1"/>
    </xf>
    <xf numFmtId="2" fontId="4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4" fontId="0" fillId="0" borderId="1" xfId="0" applyNumberFormat="1" applyBorder="1"/>
    <xf numFmtId="4" fontId="1" fillId="0" borderId="1" xfId="0" applyNumberFormat="1" applyFont="1" applyBorder="1" applyAlignment="1">
      <alignment horizontal="center"/>
    </xf>
    <xf numFmtId="10" fontId="5" fillId="0" borderId="1" xfId="1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2" fontId="6" fillId="0" borderId="0" xfId="0" applyNumberFormat="1" applyFont="1"/>
    <xf numFmtId="2" fontId="7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Egresos 2024 DIF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Trim'!$C$30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E43-4849-8AD8-2A99FE56E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7E43-4849-8AD8-2A99FE56E0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A73-4390-ABB4-52E20B001FE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A73-4390-ABB4-52E20B001FE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AA73-4390-ABB4-52E20B001FED}"/>
              </c:ext>
            </c:extLst>
          </c:dPt>
          <c:dLbls>
            <c:dLbl>
              <c:idx val="0"/>
              <c:layout>
                <c:manualLayout>
                  <c:x val="-9.5245594300712409E-3"/>
                  <c:y val="8.29267202526836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43-4849-8AD8-2A99FE56E085}"/>
                </c:ext>
              </c:extLst>
            </c:dLbl>
            <c:dLbl>
              <c:idx val="1"/>
              <c:layout>
                <c:manualLayout>
                  <c:x val="-3.1152155980502437E-2"/>
                  <c:y val="0.144195055088312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43-4849-8AD8-2A99FE56E085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Trim'!$B$31:$B$35</c:f>
              <c:strCache>
                <c:ptCount val="5"/>
                <c:pt idx="0">
                  <c:v>Bienes Muebles, Inmuebles e Intangibles</c:v>
                </c:pt>
                <c:pt idx="1">
                  <c:v>Materiales y suministros </c:v>
                </c:pt>
                <c:pt idx="2">
                  <c:v>Servicios Generales</c:v>
                </c:pt>
                <c:pt idx="3">
                  <c:v>Transferencias, asignaciones, subsidios y otras ayudas</c:v>
                </c:pt>
                <c:pt idx="4">
                  <c:v>Servicios personales</c:v>
                </c:pt>
              </c:strCache>
            </c:strRef>
          </c:cat>
          <c:val>
            <c:numRef>
              <c:f>'2do Trim'!$C$31:$C$35</c:f>
              <c:numCache>
                <c:formatCode>#,##0.00</c:formatCode>
                <c:ptCount val="5"/>
                <c:pt idx="0">
                  <c:v>244838.05</c:v>
                </c:pt>
                <c:pt idx="1">
                  <c:v>2012404.82</c:v>
                </c:pt>
                <c:pt idx="2">
                  <c:v>3015107.33</c:v>
                </c:pt>
                <c:pt idx="3">
                  <c:v>4675009.08</c:v>
                </c:pt>
                <c:pt idx="4">
                  <c:v>26734459.719999999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3-4849-8AD8-2A99FE56E08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de Egresos DIF 2024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Trim'!$C$58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3DF-4799-BDFC-73600FEC48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3DF-4799-BDFC-73600FEC48E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Trim'!$B$59:$B$60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'2do Trim'!$C$59:$C$60</c:f>
              <c:numCache>
                <c:formatCode>#,##0.00</c:formatCode>
                <c:ptCount val="2"/>
                <c:pt idx="0">
                  <c:v>16128074.66</c:v>
                </c:pt>
                <c:pt idx="1">
                  <c:v>20553744.34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B-4EBE-9DAD-73F7A7EFB66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 DIF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Trim'!$C$30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359-4724-8B46-251A25CB83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359-4724-8B46-251A25CB83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359-4724-8B46-251A25CB83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359-4724-8B46-251A25CB83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359-4724-8B46-251A25CB83EB}"/>
              </c:ext>
            </c:extLst>
          </c:dPt>
          <c:dLbls>
            <c:dLbl>
              <c:idx val="0"/>
              <c:layout>
                <c:manualLayout>
                  <c:x val="-9.5245594300712409E-3"/>
                  <c:y val="8.29267202526836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59-4724-8B46-251A25CB83EB}"/>
                </c:ext>
              </c:extLst>
            </c:dLbl>
            <c:dLbl>
              <c:idx val="1"/>
              <c:layout>
                <c:manualLayout>
                  <c:x val="-3.1152155980502437E-2"/>
                  <c:y val="0.144195055088312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59-4724-8B46-251A25CB83E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Trim'!$B$31:$B$35</c:f>
              <c:strCache>
                <c:ptCount val="5"/>
                <c:pt idx="0">
                  <c:v>Bienes Muebles, Inmuebles e Intangibles</c:v>
                </c:pt>
                <c:pt idx="1">
                  <c:v>Materiales y suministros </c:v>
                </c:pt>
                <c:pt idx="2">
                  <c:v>Servicios Generales</c:v>
                </c:pt>
                <c:pt idx="3">
                  <c:v>Transferencias, asignaciones, subsidios y otras ayudas</c:v>
                </c:pt>
                <c:pt idx="4">
                  <c:v>Servicios personales</c:v>
                </c:pt>
              </c:strCache>
            </c:strRef>
          </c:cat>
          <c:val>
            <c:numRef>
              <c:f>'3er Trim'!$C$31:$C$35</c:f>
              <c:numCache>
                <c:formatCode>#,##0.00</c:formatCode>
                <c:ptCount val="5"/>
                <c:pt idx="0">
                  <c:v>265600.07</c:v>
                </c:pt>
                <c:pt idx="1">
                  <c:v>2076315.83</c:v>
                </c:pt>
                <c:pt idx="2">
                  <c:v>3287355.47</c:v>
                </c:pt>
                <c:pt idx="3">
                  <c:v>4318087.91</c:v>
                </c:pt>
                <c:pt idx="4">
                  <c:v>26734459.719999999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59-4724-8B46-251A25CB83E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de Egresos DIF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Trim'!$C$58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CF4-4677-B4C0-3022EB33AB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CF4-4677-B4C0-3022EB33ABE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Trim'!$B$59:$B$60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'3er Trim'!$C$59:$C$60</c:f>
              <c:numCache>
                <c:formatCode>#,##0.00</c:formatCode>
                <c:ptCount val="2"/>
                <c:pt idx="0">
                  <c:v>24004907.449999999</c:v>
                </c:pt>
                <c:pt idx="1">
                  <c:v>12676911.550000001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F4-4677-B4C0-3022EB33ABE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134938</xdr:colOff>
      <xdr:row>36</xdr:row>
      <xdr:rowOff>128587</xdr:rowOff>
    </xdr:from>
    <xdr:to>
      <xdr:col>4</xdr:col>
      <xdr:colOff>1190625</xdr:colOff>
      <xdr:row>54</xdr:row>
      <xdr:rowOff>55562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3012480-D3B7-4929-B67B-20BB1689E7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1889126</xdr:colOff>
      <xdr:row>62</xdr:row>
      <xdr:rowOff>1586</xdr:rowOff>
    </xdr:from>
    <xdr:to>
      <xdr:col>7</xdr:col>
      <xdr:colOff>31750</xdr:colOff>
      <xdr:row>80</xdr:row>
      <xdr:rowOff>166687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794838D-67E7-6AA9-24EC-173A5E9F78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134938</xdr:colOff>
      <xdr:row>36</xdr:row>
      <xdr:rowOff>128587</xdr:rowOff>
    </xdr:from>
    <xdr:to>
      <xdr:col>4</xdr:col>
      <xdr:colOff>1190625</xdr:colOff>
      <xdr:row>54</xdr:row>
      <xdr:rowOff>55562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5A5D9B-C728-435D-B9CC-7070E06B0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1889126</xdr:colOff>
      <xdr:row>62</xdr:row>
      <xdr:rowOff>1586</xdr:rowOff>
    </xdr:from>
    <xdr:to>
      <xdr:col>7</xdr:col>
      <xdr:colOff>31750</xdr:colOff>
      <xdr:row>80</xdr:row>
      <xdr:rowOff>166687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49D8E33-B2C5-4E28-92F5-70E29AD06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J61"/>
  <sheetViews>
    <sheetView zoomScale="120" zoomScaleNormal="120" workbookViewId="0">
      <selection activeCell="G40" sqref="G40"/>
    </sheetView>
  </sheetViews>
  <sheetFormatPr baseColWidth="10" defaultRowHeight="15" x14ac:dyDescent="0.25"/>
  <cols>
    <col min="1" max="1" width="1.7109375" customWidth="1"/>
    <col min="2" max="2" width="57" customWidth="1"/>
    <col min="3" max="3" width="18.5703125" customWidth="1"/>
    <col min="4" max="4" width="8.5703125" customWidth="1"/>
    <col min="5" max="5" width="18.5703125" customWidth="1"/>
    <col min="6" max="6" width="18.5703125" style="10" customWidth="1"/>
    <col min="7" max="7" width="8.28515625" style="10" customWidth="1"/>
    <col min="8" max="8" width="18.5703125" style="10" customWidth="1"/>
    <col min="10" max="10" width="23.140625" style="10" customWidth="1"/>
  </cols>
  <sheetData>
    <row r="2" spans="1:10" ht="30" x14ac:dyDescent="0.25">
      <c r="A2" s="30" t="s">
        <v>0</v>
      </c>
      <c r="B2" s="30"/>
      <c r="C2" s="7" t="s">
        <v>33</v>
      </c>
      <c r="D2" s="21" t="s">
        <v>34</v>
      </c>
      <c r="E2" s="7" t="s">
        <v>35</v>
      </c>
      <c r="F2" s="7" t="s">
        <v>36</v>
      </c>
      <c r="G2" s="1" t="s">
        <v>34</v>
      </c>
      <c r="H2" s="7" t="s">
        <v>37</v>
      </c>
      <c r="I2" s="8" t="s">
        <v>38</v>
      </c>
      <c r="J2" s="7" t="s">
        <v>2</v>
      </c>
    </row>
    <row r="3" spans="1:10" s="3" customFormat="1" x14ac:dyDescent="0.25">
      <c r="A3" s="3" t="s">
        <v>10</v>
      </c>
      <c r="C3" s="9">
        <v>26724000</v>
      </c>
      <c r="D3" s="11">
        <f>(C3*100)/$C$28</f>
        <v>74.857142857142861</v>
      </c>
      <c r="E3" s="9">
        <v>10459.719999999999</v>
      </c>
      <c r="F3" s="9">
        <v>26734459.719999999</v>
      </c>
      <c r="G3" s="9">
        <f>(F3*100)/$F$28</f>
        <v>72.882044699037422</v>
      </c>
      <c r="H3" s="9">
        <v>11901516.119999999</v>
      </c>
      <c r="I3" s="2">
        <f t="shared" ref="I3:I23" si="0">(H3*100)/F3</f>
        <v>44.517511274396533</v>
      </c>
      <c r="J3" s="9">
        <f>F3-H3</f>
        <v>14832943.6</v>
      </c>
    </row>
    <row r="4" spans="1:10" x14ac:dyDescent="0.25">
      <c r="B4" t="s">
        <v>4</v>
      </c>
      <c r="C4" s="10">
        <v>17748000</v>
      </c>
      <c r="D4" s="11">
        <f t="shared" ref="D4:D27" si="1">(C4*100)/$C$28</f>
        <v>49.714285714285715</v>
      </c>
      <c r="E4" s="10">
        <v>-64221.41</v>
      </c>
      <c r="F4" s="10">
        <f>C4+E4</f>
        <v>17683778.59</v>
      </c>
      <c r="G4" s="10">
        <f t="shared" ref="G4:G27" si="2">(F4*100)/$F$28</f>
        <v>48.208565093241425</v>
      </c>
      <c r="H4" s="10">
        <v>8737456.3599999994</v>
      </c>
      <c r="I4" s="11">
        <f t="shared" si="0"/>
        <v>49.409442193202672</v>
      </c>
      <c r="J4" s="10">
        <f t="shared" ref="J4:J28" si="3">F4-H4</f>
        <v>8946322.2300000004</v>
      </c>
    </row>
    <row r="5" spans="1:10" x14ac:dyDescent="0.25">
      <c r="B5" t="s">
        <v>5</v>
      </c>
      <c r="C5" s="10">
        <v>3272000</v>
      </c>
      <c r="D5" s="11">
        <f t="shared" si="1"/>
        <v>9.1652661064425764</v>
      </c>
      <c r="E5" s="10">
        <v>89132.14</v>
      </c>
      <c r="F5" s="10">
        <f t="shared" ref="F5:F23" si="4">C5+E5</f>
        <v>3361132.14</v>
      </c>
      <c r="G5" s="10">
        <f t="shared" si="2"/>
        <v>9.1629374759196107</v>
      </c>
      <c r="H5" s="10">
        <v>446082.92</v>
      </c>
      <c r="I5" s="11">
        <f t="shared" si="0"/>
        <v>13.271805493490653</v>
      </c>
      <c r="J5" s="10">
        <f t="shared" si="3"/>
        <v>2915049.22</v>
      </c>
    </row>
    <row r="6" spans="1:10" x14ac:dyDescent="0.25">
      <c r="B6" t="s">
        <v>6</v>
      </c>
      <c r="C6" s="10">
        <v>5130000</v>
      </c>
      <c r="D6" s="11">
        <f t="shared" si="1"/>
        <v>14.369747899159664</v>
      </c>
      <c r="E6" s="10">
        <v>-16508.93</v>
      </c>
      <c r="F6" s="10">
        <f t="shared" si="4"/>
        <v>5113491.07</v>
      </c>
      <c r="G6" s="10">
        <f t="shared" si="2"/>
        <v>13.940124043466874</v>
      </c>
      <c r="H6" s="10">
        <v>2451105.61</v>
      </c>
      <c r="I6" s="11">
        <f t="shared" si="0"/>
        <v>47.934093879233075</v>
      </c>
      <c r="J6" s="10">
        <f t="shared" si="3"/>
        <v>2662385.4600000004</v>
      </c>
    </row>
    <row r="7" spans="1:10" s="3" customFormat="1" x14ac:dyDescent="0.25">
      <c r="A7" s="3" t="s">
        <v>7</v>
      </c>
      <c r="C7" s="9">
        <v>2177350</v>
      </c>
      <c r="D7" s="2">
        <f t="shared" si="1"/>
        <v>6.0990196078431369</v>
      </c>
      <c r="E7" s="9">
        <v>-164945.18</v>
      </c>
      <c r="F7" s="9">
        <f t="shared" si="4"/>
        <v>2012404.82</v>
      </c>
      <c r="G7" s="9">
        <f t="shared" si="2"/>
        <v>5.4861096719331179</v>
      </c>
      <c r="H7" s="9">
        <v>935922.42</v>
      </c>
      <c r="I7" s="2">
        <f t="shared" si="0"/>
        <v>46.507661415758285</v>
      </c>
      <c r="J7" s="9">
        <f t="shared" si="3"/>
        <v>1076482.3999999999</v>
      </c>
    </row>
    <row r="8" spans="1:10" s="3" customFormat="1" x14ac:dyDescent="0.25">
      <c r="B8" s="12" t="s">
        <v>24</v>
      </c>
      <c r="C8" s="22">
        <v>318150</v>
      </c>
      <c r="D8" s="11">
        <f t="shared" si="1"/>
        <v>0.89117647058823535</v>
      </c>
      <c r="E8" s="22">
        <v>43032.42</v>
      </c>
      <c r="F8" s="10">
        <f t="shared" si="4"/>
        <v>361182.42</v>
      </c>
      <c r="G8" s="10">
        <f t="shared" si="2"/>
        <v>0.98463606725718811</v>
      </c>
      <c r="H8" s="10">
        <v>213893.33</v>
      </c>
      <c r="I8" s="15">
        <f t="shared" si="0"/>
        <v>59.220304797780578</v>
      </c>
      <c r="J8" s="10">
        <f t="shared" si="3"/>
        <v>147289.09</v>
      </c>
    </row>
    <row r="9" spans="1:10" x14ac:dyDescent="0.25">
      <c r="B9" s="12" t="s">
        <v>25</v>
      </c>
      <c r="C9" s="22">
        <v>103600</v>
      </c>
      <c r="D9" s="11">
        <f t="shared" si="1"/>
        <v>0.29019607843137257</v>
      </c>
      <c r="E9" s="22">
        <v>12786.15</v>
      </c>
      <c r="F9" s="10">
        <f t="shared" si="4"/>
        <v>116386.15</v>
      </c>
      <c r="G9" s="10">
        <f t="shared" si="2"/>
        <v>0.3172856558721911</v>
      </c>
      <c r="H9" s="10">
        <v>62994.53</v>
      </c>
      <c r="I9" s="25">
        <f t="shared" si="0"/>
        <v>54.125452212312204</v>
      </c>
      <c r="J9" s="10">
        <f t="shared" si="3"/>
        <v>53391.619999999995</v>
      </c>
    </row>
    <row r="10" spans="1:10" x14ac:dyDescent="0.25">
      <c r="B10" t="s">
        <v>8</v>
      </c>
      <c r="C10" s="10">
        <v>9900</v>
      </c>
      <c r="D10" s="11">
        <f t="shared" si="1"/>
        <v>2.7731092436974789E-2</v>
      </c>
      <c r="E10" s="10">
        <v>14800.64</v>
      </c>
      <c r="F10" s="10">
        <f t="shared" si="4"/>
        <v>24700.639999999999</v>
      </c>
      <c r="G10" s="10">
        <f t="shared" si="2"/>
        <v>6.7337554879707578E-2</v>
      </c>
      <c r="H10" s="10">
        <v>20400.64</v>
      </c>
      <c r="I10" s="13">
        <f t="shared" si="0"/>
        <v>82.591544186709328</v>
      </c>
      <c r="J10" s="10">
        <f t="shared" si="3"/>
        <v>4300</v>
      </c>
    </row>
    <row r="11" spans="1:10" x14ac:dyDescent="0.25">
      <c r="B11" t="s">
        <v>9</v>
      </c>
      <c r="C11" s="10">
        <v>1722000</v>
      </c>
      <c r="D11" s="11">
        <f t="shared" si="1"/>
        <v>4.8235294117647056</v>
      </c>
      <c r="E11" s="10">
        <v>-261641.74</v>
      </c>
      <c r="F11" s="10">
        <f t="shared" si="4"/>
        <v>1460358.26</v>
      </c>
      <c r="G11" s="10">
        <f t="shared" si="2"/>
        <v>3.9811500623783131</v>
      </c>
      <c r="H11" s="10">
        <v>599358.26</v>
      </c>
      <c r="I11" s="11">
        <f t="shared" si="0"/>
        <v>41.041864617522002</v>
      </c>
      <c r="J11" s="10">
        <f t="shared" si="3"/>
        <v>861000</v>
      </c>
    </row>
    <row r="12" spans="1:10" x14ac:dyDescent="0.25">
      <c r="B12" s="12" t="s">
        <v>26</v>
      </c>
      <c r="C12" s="22">
        <v>23700</v>
      </c>
      <c r="D12" s="11">
        <f t="shared" si="1"/>
        <v>6.638655462184874E-2</v>
      </c>
      <c r="E12" s="22">
        <v>20283.32</v>
      </c>
      <c r="F12" s="10">
        <f t="shared" si="4"/>
        <v>43983.32</v>
      </c>
      <c r="G12" s="10">
        <f t="shared" si="2"/>
        <v>0.11990495891166139</v>
      </c>
      <c r="H12" s="10">
        <v>33481.629999999997</v>
      </c>
      <c r="I12" s="13">
        <f t="shared" si="0"/>
        <v>76.123471352321729</v>
      </c>
      <c r="J12" s="10">
        <f t="shared" si="3"/>
        <v>10501.690000000002</v>
      </c>
    </row>
    <row r="13" spans="1:10" s="3" customFormat="1" x14ac:dyDescent="0.25">
      <c r="A13" s="3" t="s">
        <v>3</v>
      </c>
      <c r="C13" s="9">
        <v>3149150</v>
      </c>
      <c r="D13" s="2">
        <f t="shared" si="1"/>
        <v>8.8211484593837532</v>
      </c>
      <c r="E13" s="9">
        <v>-134042.67000000001</v>
      </c>
      <c r="F13" s="9">
        <f t="shared" si="4"/>
        <v>3015107.33</v>
      </c>
      <c r="G13" s="9">
        <f t="shared" si="2"/>
        <v>8.2196232689551199</v>
      </c>
      <c r="H13" s="9">
        <v>1675075.28</v>
      </c>
      <c r="I13" s="24">
        <f t="shared" si="0"/>
        <v>55.556074682091001</v>
      </c>
      <c r="J13" s="9">
        <f t="shared" si="3"/>
        <v>1340032.05</v>
      </c>
    </row>
    <row r="14" spans="1:10" x14ac:dyDescent="0.25">
      <c r="B14" t="s">
        <v>11</v>
      </c>
      <c r="C14" s="10">
        <v>635700</v>
      </c>
      <c r="D14" s="11">
        <f t="shared" si="1"/>
        <v>1.7806722689075629</v>
      </c>
      <c r="E14" s="10">
        <v>-45910.12</v>
      </c>
      <c r="F14" s="10">
        <f t="shared" si="4"/>
        <v>589789.88</v>
      </c>
      <c r="G14" s="10">
        <f t="shared" si="2"/>
        <v>1.6078534164295397</v>
      </c>
      <c r="H14" s="10">
        <v>232289.88</v>
      </c>
      <c r="I14" s="11">
        <f t="shared" si="0"/>
        <v>39.385192570615146</v>
      </c>
      <c r="J14" s="10">
        <f t="shared" si="3"/>
        <v>357500</v>
      </c>
    </row>
    <row r="15" spans="1:10" x14ac:dyDescent="0.25">
      <c r="B15" t="s">
        <v>20</v>
      </c>
      <c r="C15" s="10">
        <v>588000</v>
      </c>
      <c r="D15" s="11">
        <f t="shared" si="1"/>
        <v>1.6470588235294117</v>
      </c>
      <c r="E15" s="10">
        <v>3058.96</v>
      </c>
      <c r="F15" s="10">
        <f t="shared" si="4"/>
        <v>591058.96</v>
      </c>
      <c r="G15" s="10">
        <f t="shared" si="2"/>
        <v>1.6113131139979726</v>
      </c>
      <c r="H15" s="10">
        <v>297058.96000000002</v>
      </c>
      <c r="I15" s="11">
        <f t="shared" si="0"/>
        <v>50.258769446621713</v>
      </c>
      <c r="J15" s="10">
        <f t="shared" si="3"/>
        <v>293999.99999999994</v>
      </c>
    </row>
    <row r="16" spans="1:10" ht="30" x14ac:dyDescent="0.25">
      <c r="B16" s="14" t="s">
        <v>12</v>
      </c>
      <c r="C16" s="10">
        <v>360950</v>
      </c>
      <c r="D16" s="11">
        <f t="shared" si="1"/>
        <v>1.0110644257703081</v>
      </c>
      <c r="E16" s="10">
        <v>278868.71000000002</v>
      </c>
      <c r="F16" s="10">
        <f t="shared" si="4"/>
        <v>639818.71</v>
      </c>
      <c r="G16" s="10">
        <f t="shared" si="2"/>
        <v>1.7442393192115146</v>
      </c>
      <c r="H16" s="10">
        <v>468116.78</v>
      </c>
      <c r="I16" s="15">
        <f t="shared" si="0"/>
        <v>73.163971713174817</v>
      </c>
      <c r="J16" s="10">
        <f t="shared" si="3"/>
        <v>171701.92999999993</v>
      </c>
    </row>
    <row r="17" spans="1:10" x14ac:dyDescent="0.25">
      <c r="B17" t="s">
        <v>13</v>
      </c>
      <c r="C17" s="10">
        <v>610000</v>
      </c>
      <c r="D17" s="11">
        <f t="shared" si="1"/>
        <v>1.7086834733893557</v>
      </c>
      <c r="E17" s="10">
        <v>-238077.68</v>
      </c>
      <c r="F17" s="10">
        <f t="shared" si="4"/>
        <v>371922.32</v>
      </c>
      <c r="G17" s="10">
        <f t="shared" si="2"/>
        <v>1.0139146043984351</v>
      </c>
      <c r="H17" s="10">
        <v>134688.20000000001</v>
      </c>
      <c r="I17" s="11">
        <f t="shared" si="0"/>
        <v>36.214067496675113</v>
      </c>
      <c r="J17" s="10">
        <f t="shared" si="3"/>
        <v>237234.12</v>
      </c>
    </row>
    <row r="18" spans="1:10" x14ac:dyDescent="0.25">
      <c r="A18" s="16" t="s">
        <v>23</v>
      </c>
      <c r="C18" s="9">
        <v>3649500</v>
      </c>
      <c r="D18" s="2">
        <f t="shared" si="1"/>
        <v>10.222689075630251</v>
      </c>
      <c r="E18" s="9">
        <v>1025509.08</v>
      </c>
      <c r="F18" s="9">
        <f t="shared" si="4"/>
        <v>4675009.08</v>
      </c>
      <c r="G18" s="9">
        <f t="shared" si="2"/>
        <v>12.744758050302794</v>
      </c>
      <c r="H18" s="9">
        <v>1370722.79</v>
      </c>
      <c r="I18" s="2">
        <f t="shared" si="0"/>
        <v>29.320216635814532</v>
      </c>
      <c r="J18" s="9">
        <f t="shared" si="3"/>
        <v>3304286.29</v>
      </c>
    </row>
    <row r="19" spans="1:10" x14ac:dyDescent="0.25">
      <c r="A19" s="16"/>
      <c r="B19" s="12" t="s">
        <v>27</v>
      </c>
      <c r="C19" s="22">
        <v>3649500</v>
      </c>
      <c r="D19" s="11">
        <f t="shared" si="1"/>
        <v>10.222689075630251</v>
      </c>
      <c r="E19" s="22">
        <v>1025509.08</v>
      </c>
      <c r="F19" s="10">
        <f t="shared" si="4"/>
        <v>4675009.08</v>
      </c>
      <c r="G19" s="10">
        <f t="shared" si="2"/>
        <v>12.744758050302794</v>
      </c>
      <c r="H19" s="10">
        <v>1370722.79</v>
      </c>
      <c r="I19" s="11">
        <f t="shared" si="0"/>
        <v>29.320216635814532</v>
      </c>
      <c r="J19" s="10">
        <f t="shared" si="3"/>
        <v>3304286.29</v>
      </c>
    </row>
    <row r="20" spans="1:10" s="3" customFormat="1" x14ac:dyDescent="0.25">
      <c r="A20" s="3" t="s">
        <v>14</v>
      </c>
      <c r="C20" s="2">
        <v>0</v>
      </c>
      <c r="D20" s="2">
        <f t="shared" si="1"/>
        <v>0</v>
      </c>
      <c r="E20" s="9">
        <v>244838.05</v>
      </c>
      <c r="F20" s="9">
        <f t="shared" si="4"/>
        <v>244838.05</v>
      </c>
      <c r="G20" s="9">
        <f t="shared" si="2"/>
        <v>0.66746430977155191</v>
      </c>
      <c r="H20" s="9">
        <v>244838.05</v>
      </c>
      <c r="I20" s="24">
        <f t="shared" si="0"/>
        <v>100</v>
      </c>
      <c r="J20" s="9">
        <f t="shared" si="3"/>
        <v>0</v>
      </c>
    </row>
    <row r="21" spans="1:10" x14ac:dyDescent="0.25">
      <c r="B21" t="s">
        <v>15</v>
      </c>
      <c r="C21" s="11">
        <v>0</v>
      </c>
      <c r="D21" s="11">
        <f t="shared" si="1"/>
        <v>0</v>
      </c>
      <c r="E21" s="10">
        <v>216362.79</v>
      </c>
      <c r="F21" s="10">
        <f t="shared" si="4"/>
        <v>216362.79</v>
      </c>
      <c r="G21" s="10">
        <f t="shared" si="2"/>
        <v>0.58983658907427683</v>
      </c>
      <c r="H21" s="10">
        <v>216362.79</v>
      </c>
      <c r="I21" s="15">
        <f t="shared" si="0"/>
        <v>100</v>
      </c>
      <c r="J21" s="10">
        <f t="shared" si="3"/>
        <v>0</v>
      </c>
    </row>
    <row r="22" spans="1:10" x14ac:dyDescent="0.25">
      <c r="B22" s="12" t="s">
        <v>28</v>
      </c>
      <c r="C22" s="23">
        <v>0</v>
      </c>
      <c r="D22" s="11">
        <f t="shared" si="1"/>
        <v>0</v>
      </c>
      <c r="E22" s="22">
        <v>17582.09</v>
      </c>
      <c r="F22" s="10">
        <f t="shared" si="4"/>
        <v>17582.09</v>
      </c>
      <c r="G22" s="10">
        <f t="shared" si="2"/>
        <v>4.793134713412113E-2</v>
      </c>
      <c r="H22" s="10">
        <v>17582.09</v>
      </c>
      <c r="I22" s="15">
        <f t="shared" si="0"/>
        <v>100</v>
      </c>
      <c r="J22" s="10">
        <f t="shared" si="3"/>
        <v>0</v>
      </c>
    </row>
    <row r="23" spans="1:10" x14ac:dyDescent="0.25">
      <c r="B23" t="s">
        <v>16</v>
      </c>
      <c r="C23" s="11">
        <v>0</v>
      </c>
      <c r="D23" s="11">
        <f t="shared" si="1"/>
        <v>0</v>
      </c>
      <c r="E23" s="10">
        <v>10893.17</v>
      </c>
      <c r="F23" s="10">
        <f t="shared" si="4"/>
        <v>10893.17</v>
      </c>
      <c r="G23" s="10">
        <f t="shared" si="2"/>
        <v>2.9696373563153997E-2</v>
      </c>
      <c r="H23" s="10">
        <v>10893.17</v>
      </c>
      <c r="I23" s="15">
        <f t="shared" si="0"/>
        <v>100</v>
      </c>
      <c r="J23" s="10">
        <f t="shared" si="3"/>
        <v>0</v>
      </c>
    </row>
    <row r="24" spans="1:10" s="3" customFormat="1" x14ac:dyDescent="0.25">
      <c r="A24" s="17" t="s">
        <v>17</v>
      </c>
      <c r="C24" s="2">
        <v>0</v>
      </c>
      <c r="D24" s="2">
        <f t="shared" si="1"/>
        <v>0</v>
      </c>
      <c r="E24" s="2">
        <v>0</v>
      </c>
      <c r="F24" s="9">
        <v>0</v>
      </c>
      <c r="G24" s="9">
        <f t="shared" si="2"/>
        <v>0</v>
      </c>
      <c r="H24" s="9">
        <v>0</v>
      </c>
      <c r="I24" s="11">
        <v>0</v>
      </c>
      <c r="J24" s="9">
        <f t="shared" si="3"/>
        <v>0</v>
      </c>
    </row>
    <row r="25" spans="1:10" x14ac:dyDescent="0.25">
      <c r="A25" s="18" t="s">
        <v>21</v>
      </c>
      <c r="C25" s="2">
        <v>0</v>
      </c>
      <c r="D25" s="2">
        <f t="shared" si="1"/>
        <v>0</v>
      </c>
      <c r="E25" s="2">
        <v>0</v>
      </c>
      <c r="F25" s="9">
        <v>0</v>
      </c>
      <c r="G25" s="9">
        <f t="shared" si="2"/>
        <v>0</v>
      </c>
      <c r="H25" s="9">
        <v>0</v>
      </c>
      <c r="I25" s="11">
        <v>0</v>
      </c>
      <c r="J25" s="9">
        <f t="shared" si="3"/>
        <v>0</v>
      </c>
    </row>
    <row r="26" spans="1:10" s="3" customFormat="1" x14ac:dyDescent="0.25">
      <c r="A26" s="18" t="s">
        <v>22</v>
      </c>
      <c r="C26" s="2">
        <v>0</v>
      </c>
      <c r="D26" s="2">
        <f t="shared" si="1"/>
        <v>0</v>
      </c>
      <c r="E26" s="2">
        <v>0</v>
      </c>
      <c r="F26" s="9">
        <v>0</v>
      </c>
      <c r="G26" s="9">
        <f t="shared" si="2"/>
        <v>0</v>
      </c>
      <c r="H26" s="9">
        <v>0</v>
      </c>
      <c r="I26" s="11">
        <v>0</v>
      </c>
      <c r="J26" s="9">
        <f t="shared" si="3"/>
        <v>0</v>
      </c>
    </row>
    <row r="27" spans="1:10" x14ac:dyDescent="0.25">
      <c r="A27" s="17" t="s">
        <v>18</v>
      </c>
      <c r="C27" s="2">
        <v>0</v>
      </c>
      <c r="D27" s="2">
        <f t="shared" si="1"/>
        <v>0</v>
      </c>
      <c r="E27" s="2">
        <v>0</v>
      </c>
      <c r="F27" s="9">
        <v>0</v>
      </c>
      <c r="G27" s="9">
        <f t="shared" si="2"/>
        <v>0</v>
      </c>
      <c r="H27" s="9">
        <v>0</v>
      </c>
      <c r="I27" s="11">
        <v>0</v>
      </c>
      <c r="J27" s="9">
        <f t="shared" si="3"/>
        <v>0</v>
      </c>
    </row>
    <row r="28" spans="1:10" x14ac:dyDescent="0.25">
      <c r="A28" s="3" t="s">
        <v>19</v>
      </c>
      <c r="C28" s="9">
        <v>35700000</v>
      </c>
      <c r="D28" s="3">
        <f>(C28*100)/$C$28</f>
        <v>100</v>
      </c>
      <c r="E28" s="9">
        <v>981819</v>
      </c>
      <c r="F28" s="9">
        <v>36681819</v>
      </c>
      <c r="G28" s="9">
        <f>(F28*100)/$F$28</f>
        <v>100</v>
      </c>
      <c r="H28" s="9">
        <v>16128074.66</v>
      </c>
      <c r="I28" s="2">
        <f>(H28*100)/F28</f>
        <v>43.967488798742508</v>
      </c>
      <c r="J28" s="9">
        <f t="shared" si="3"/>
        <v>20553744.34</v>
      </c>
    </row>
    <row r="30" spans="1:10" x14ac:dyDescent="0.25">
      <c r="B30" s="6" t="s">
        <v>0</v>
      </c>
      <c r="C30" s="6" t="s">
        <v>30</v>
      </c>
      <c r="D30" s="26"/>
      <c r="E30" s="27"/>
      <c r="F30"/>
    </row>
    <row r="31" spans="1:10" x14ac:dyDescent="0.25">
      <c r="B31" s="4" t="s">
        <v>14</v>
      </c>
      <c r="C31" s="19">
        <v>244838.05</v>
      </c>
    </row>
    <row r="32" spans="1:10" x14ac:dyDescent="0.25">
      <c r="B32" s="4" t="s">
        <v>7</v>
      </c>
      <c r="C32" s="19">
        <v>2012404.82</v>
      </c>
    </row>
    <row r="33" spans="2:5" x14ac:dyDescent="0.25">
      <c r="B33" s="4" t="s">
        <v>3</v>
      </c>
      <c r="C33" s="19">
        <v>3015107.33</v>
      </c>
    </row>
    <row r="34" spans="2:5" x14ac:dyDescent="0.25">
      <c r="B34" s="5" t="s">
        <v>23</v>
      </c>
      <c r="C34" s="19">
        <v>4675009.08</v>
      </c>
      <c r="D34" s="12"/>
      <c r="E34" s="12"/>
    </row>
    <row r="35" spans="2:5" x14ac:dyDescent="0.25">
      <c r="B35" s="4" t="s">
        <v>10</v>
      </c>
      <c r="C35" s="19">
        <v>26734459.719999999</v>
      </c>
    </row>
    <row r="36" spans="2:5" x14ac:dyDescent="0.25">
      <c r="B36" s="4"/>
      <c r="C36" s="29">
        <f>SUM(C31:C35)</f>
        <v>36681819</v>
      </c>
    </row>
    <row r="38" spans="2:5" x14ac:dyDescent="0.25">
      <c r="B38" s="3"/>
      <c r="E38" s="3"/>
    </row>
    <row r="39" spans="2:5" x14ac:dyDescent="0.25">
      <c r="B39" s="3"/>
    </row>
    <row r="40" spans="2:5" x14ac:dyDescent="0.25">
      <c r="B40" s="3"/>
    </row>
    <row r="42" spans="2:5" x14ac:dyDescent="0.25">
      <c r="B42" s="3"/>
    </row>
    <row r="58" spans="2:6" x14ac:dyDescent="0.25">
      <c r="B58" s="6" t="s">
        <v>1</v>
      </c>
      <c r="C58" s="20" t="s">
        <v>30</v>
      </c>
      <c r="D58" s="28"/>
      <c r="E58" s="27"/>
      <c r="F58"/>
    </row>
    <row r="59" spans="2:6" x14ac:dyDescent="0.25">
      <c r="B59" s="4" t="s">
        <v>31</v>
      </c>
      <c r="C59" s="19">
        <v>16128074.66</v>
      </c>
    </row>
    <row r="60" spans="2:6" x14ac:dyDescent="0.25">
      <c r="B60" s="4" t="s">
        <v>32</v>
      </c>
      <c r="C60" s="19">
        <v>20553744.34</v>
      </c>
    </row>
    <row r="61" spans="2:6" x14ac:dyDescent="0.25">
      <c r="B61" s="4"/>
      <c r="C61" s="19">
        <f>SUM(C59:C60)</f>
        <v>36681819</v>
      </c>
    </row>
  </sheetData>
  <sortState xmlns:xlrd2="http://schemas.microsoft.com/office/spreadsheetml/2017/richdata2" ref="B31:C35">
    <sortCondition ref="C35"/>
  </sortState>
  <mergeCells count="1"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16679-B8D8-4216-A0A2-C4538A8C8765}">
  <dimension ref="A2:J61"/>
  <sheetViews>
    <sheetView tabSelected="1" zoomScale="120" zoomScaleNormal="120" workbookViewId="0">
      <selection activeCell="F3" sqref="F3"/>
    </sheetView>
  </sheetViews>
  <sheetFormatPr baseColWidth="10" defaultRowHeight="15" x14ac:dyDescent="0.25"/>
  <cols>
    <col min="1" max="1" width="1.7109375" customWidth="1"/>
    <col min="2" max="2" width="57" customWidth="1"/>
    <col min="3" max="3" width="18.5703125" customWidth="1"/>
    <col min="4" max="4" width="8.5703125" customWidth="1"/>
    <col min="5" max="5" width="18.5703125" customWidth="1"/>
    <col min="6" max="6" width="18.5703125" style="10" customWidth="1"/>
    <col min="7" max="7" width="8.28515625" style="10" customWidth="1"/>
    <col min="8" max="8" width="18.5703125" style="10" customWidth="1"/>
    <col min="10" max="10" width="23.140625" style="10" customWidth="1"/>
  </cols>
  <sheetData>
    <row r="2" spans="1:10" ht="30" x14ac:dyDescent="0.25">
      <c r="A2" s="30" t="s">
        <v>0</v>
      </c>
      <c r="B2" s="30"/>
      <c r="C2" s="7" t="s">
        <v>33</v>
      </c>
      <c r="D2" s="21" t="s">
        <v>34</v>
      </c>
      <c r="E2" s="7" t="s">
        <v>35</v>
      </c>
      <c r="F2" s="7" t="s">
        <v>36</v>
      </c>
      <c r="G2" s="1" t="s">
        <v>34</v>
      </c>
      <c r="H2" s="7" t="s">
        <v>37</v>
      </c>
      <c r="I2" s="8" t="s">
        <v>38</v>
      </c>
      <c r="J2" s="7" t="s">
        <v>2</v>
      </c>
    </row>
    <row r="3" spans="1:10" s="3" customFormat="1" x14ac:dyDescent="0.25">
      <c r="A3" s="3" t="s">
        <v>10</v>
      </c>
      <c r="C3" s="9">
        <v>26724000</v>
      </c>
      <c r="D3" s="11">
        <f>(C3*100)/$C$28</f>
        <v>74.857142857142861</v>
      </c>
      <c r="E3" s="9">
        <v>10459.719999999999</v>
      </c>
      <c r="F3" s="9">
        <v>26734459.719999999</v>
      </c>
      <c r="G3" s="9">
        <f>(F3*100)/$F$28</f>
        <v>72.882044699037422</v>
      </c>
      <c r="H3" s="9">
        <v>17635781.879999999</v>
      </c>
      <c r="I3" s="2">
        <f t="shared" ref="I3:I23" si="0">(H3*100)/F3</f>
        <v>65.966479460240237</v>
      </c>
      <c r="J3" s="9">
        <f>F3-H3</f>
        <v>9098677.8399999999</v>
      </c>
    </row>
    <row r="4" spans="1:10" x14ac:dyDescent="0.25">
      <c r="B4" t="s">
        <v>4</v>
      </c>
      <c r="C4" s="10">
        <v>17748000</v>
      </c>
      <c r="D4" s="11">
        <f t="shared" ref="D4:D27" si="1">(C4*100)/$C$28</f>
        <v>49.714285714285715</v>
      </c>
      <c r="E4" s="10">
        <v>-64221.41</v>
      </c>
      <c r="F4" s="10">
        <f>C4+E4</f>
        <v>17683778.59</v>
      </c>
      <c r="G4" s="10">
        <f t="shared" ref="G4:G27" si="2">(F4*100)/$F$28</f>
        <v>48.208565093241425</v>
      </c>
      <c r="H4" s="10">
        <v>13161661.130000001</v>
      </c>
      <c r="I4" s="11">
        <f t="shared" si="0"/>
        <v>74.427877860011137</v>
      </c>
      <c r="J4" s="10">
        <f t="shared" ref="J4:J28" si="3">F4-H4</f>
        <v>4522117.459999999</v>
      </c>
    </row>
    <row r="5" spans="1:10" x14ac:dyDescent="0.25">
      <c r="B5" t="s">
        <v>5</v>
      </c>
      <c r="C5" s="10">
        <v>3272000</v>
      </c>
      <c r="D5" s="11">
        <f t="shared" si="1"/>
        <v>9.1652661064425764</v>
      </c>
      <c r="E5" s="10">
        <v>150184.53</v>
      </c>
      <c r="F5" s="10">
        <f t="shared" ref="F5:F23" si="4">C5+E5</f>
        <v>3422184.53</v>
      </c>
      <c r="G5" s="10">
        <f t="shared" si="2"/>
        <v>9.3293752144625106</v>
      </c>
      <c r="H5" s="10">
        <v>606701.39</v>
      </c>
      <c r="I5" s="11">
        <f t="shared" si="0"/>
        <v>17.72848263094685</v>
      </c>
      <c r="J5" s="10">
        <f t="shared" si="3"/>
        <v>2815483.1399999997</v>
      </c>
    </row>
    <row r="6" spans="1:10" x14ac:dyDescent="0.25">
      <c r="B6" t="s">
        <v>6</v>
      </c>
      <c r="C6" s="10">
        <v>5130000</v>
      </c>
      <c r="D6" s="11">
        <f t="shared" si="1"/>
        <v>14.369747899159664</v>
      </c>
      <c r="E6" s="10">
        <v>-16508.93</v>
      </c>
      <c r="F6" s="10">
        <f t="shared" si="4"/>
        <v>5113491.07</v>
      </c>
      <c r="G6" s="10">
        <f t="shared" si="2"/>
        <v>13.940124043466874</v>
      </c>
      <c r="H6" s="10">
        <v>3442441.24</v>
      </c>
      <c r="I6" s="11">
        <f t="shared" si="0"/>
        <v>67.320763698918512</v>
      </c>
      <c r="J6" s="10">
        <f t="shared" si="3"/>
        <v>1671049.83</v>
      </c>
    </row>
    <row r="7" spans="1:10" s="3" customFormat="1" x14ac:dyDescent="0.25">
      <c r="A7" s="3" t="s">
        <v>7</v>
      </c>
      <c r="C7" s="9">
        <v>2177350</v>
      </c>
      <c r="D7" s="2">
        <f t="shared" si="1"/>
        <v>6.0990196078431369</v>
      </c>
      <c r="E7" s="9">
        <v>-101034.17</v>
      </c>
      <c r="F7" s="9">
        <f t="shared" si="4"/>
        <v>2076315.83</v>
      </c>
      <c r="G7" s="9">
        <f t="shared" si="2"/>
        <v>5.660340426411242</v>
      </c>
      <c r="H7" s="9">
        <v>1538592.52</v>
      </c>
      <c r="I7" s="2">
        <f t="shared" si="0"/>
        <v>74.102046411696435</v>
      </c>
      <c r="J7" s="9">
        <f t="shared" si="3"/>
        <v>537723.31000000006</v>
      </c>
    </row>
    <row r="8" spans="1:10" s="3" customFormat="1" x14ac:dyDescent="0.25">
      <c r="B8" s="12" t="s">
        <v>24</v>
      </c>
      <c r="C8" s="22">
        <v>318150</v>
      </c>
      <c r="D8" s="11">
        <f t="shared" si="1"/>
        <v>0.89117647058823535</v>
      </c>
      <c r="E8" s="22">
        <v>66507.600000000006</v>
      </c>
      <c r="F8" s="10">
        <f t="shared" si="4"/>
        <v>384657.6</v>
      </c>
      <c r="G8" s="10">
        <f t="shared" si="2"/>
        <v>1.0486328390639514</v>
      </c>
      <c r="H8" s="10">
        <v>317802.5</v>
      </c>
      <c r="I8" s="15">
        <f t="shared" si="0"/>
        <v>82.619581674715391</v>
      </c>
      <c r="J8" s="10">
        <f t="shared" si="3"/>
        <v>66855.099999999977</v>
      </c>
    </row>
    <row r="9" spans="1:10" x14ac:dyDescent="0.25">
      <c r="B9" s="12" t="s">
        <v>25</v>
      </c>
      <c r="C9" s="22">
        <v>103600</v>
      </c>
      <c r="D9" s="11">
        <f t="shared" si="1"/>
        <v>0.29019607843137257</v>
      </c>
      <c r="E9" s="22">
        <v>17355.099999999999</v>
      </c>
      <c r="F9" s="10">
        <f t="shared" si="4"/>
        <v>120955.1</v>
      </c>
      <c r="G9" s="10">
        <f t="shared" si="2"/>
        <v>0.32974128136884379</v>
      </c>
      <c r="H9" s="10">
        <v>93717.54</v>
      </c>
      <c r="I9" s="25">
        <f t="shared" si="0"/>
        <v>77.4812637085993</v>
      </c>
      <c r="J9" s="10">
        <f t="shared" si="3"/>
        <v>27237.560000000012</v>
      </c>
    </row>
    <row r="10" spans="1:10" x14ac:dyDescent="0.25">
      <c r="B10" t="s">
        <v>8</v>
      </c>
      <c r="C10" s="10">
        <v>9900</v>
      </c>
      <c r="D10" s="11">
        <f t="shared" si="1"/>
        <v>2.7731092436974789E-2</v>
      </c>
      <c r="E10" s="10">
        <v>33268.49</v>
      </c>
      <c r="F10" s="10">
        <f t="shared" si="4"/>
        <v>43168.49</v>
      </c>
      <c r="G10" s="10">
        <f t="shared" si="2"/>
        <v>0.11768361323630107</v>
      </c>
      <c r="H10" s="10">
        <v>40875.980000000003</v>
      </c>
      <c r="I10" s="13">
        <f t="shared" si="0"/>
        <v>94.689390340037392</v>
      </c>
      <c r="J10" s="10">
        <f t="shared" si="3"/>
        <v>2292.5099999999948</v>
      </c>
    </row>
    <row r="11" spans="1:10" x14ac:dyDescent="0.25">
      <c r="B11" t="s">
        <v>9</v>
      </c>
      <c r="C11" s="10">
        <v>1722000</v>
      </c>
      <c r="D11" s="11">
        <f t="shared" si="1"/>
        <v>4.8235294117647056</v>
      </c>
      <c r="E11" s="10">
        <v>-266356.63</v>
      </c>
      <c r="F11" s="10">
        <f t="shared" si="4"/>
        <v>1455643.37</v>
      </c>
      <c r="G11" s="10">
        <f t="shared" si="2"/>
        <v>3.9682965831111048</v>
      </c>
      <c r="H11" s="10">
        <v>1019005.23</v>
      </c>
      <c r="I11" s="11">
        <f t="shared" si="0"/>
        <v>70.003769535940663</v>
      </c>
      <c r="J11" s="10">
        <f t="shared" si="3"/>
        <v>436638.14000000013</v>
      </c>
    </row>
    <row r="12" spans="1:10" x14ac:dyDescent="0.25">
      <c r="B12" s="12" t="s">
        <v>26</v>
      </c>
      <c r="C12" s="22">
        <v>23700</v>
      </c>
      <c r="D12" s="11">
        <f t="shared" si="1"/>
        <v>6.638655462184874E-2</v>
      </c>
      <c r="E12" s="22">
        <v>25533.18</v>
      </c>
      <c r="F12" s="10">
        <f t="shared" si="4"/>
        <v>49233.18</v>
      </c>
      <c r="G12" s="10">
        <f t="shared" si="2"/>
        <v>0.13421684458995886</v>
      </c>
      <c r="H12" s="10">
        <v>44533.18</v>
      </c>
      <c r="I12" s="13">
        <f t="shared" si="0"/>
        <v>90.453592475643461</v>
      </c>
      <c r="J12" s="10">
        <f t="shared" si="3"/>
        <v>4700</v>
      </c>
    </row>
    <row r="13" spans="1:10" s="3" customFormat="1" x14ac:dyDescent="0.25">
      <c r="A13" s="3" t="s">
        <v>3</v>
      </c>
      <c r="C13" s="9">
        <v>3149150</v>
      </c>
      <c r="D13" s="2">
        <f t="shared" si="1"/>
        <v>8.8211484593837532</v>
      </c>
      <c r="E13" s="9">
        <v>138205.47</v>
      </c>
      <c r="F13" s="9">
        <f t="shared" si="4"/>
        <v>3287355.47</v>
      </c>
      <c r="G13" s="9">
        <f t="shared" si="2"/>
        <v>8.9618114903189507</v>
      </c>
      <c r="H13" s="9">
        <v>2493113</v>
      </c>
      <c r="I13" s="24">
        <f t="shared" si="0"/>
        <v>75.839471050570623</v>
      </c>
      <c r="J13" s="9">
        <f t="shared" si="3"/>
        <v>794242.4700000002</v>
      </c>
    </row>
    <row r="14" spans="1:10" x14ac:dyDescent="0.25">
      <c r="B14" t="s">
        <v>11</v>
      </c>
      <c r="C14" s="10">
        <v>635700</v>
      </c>
      <c r="D14" s="11">
        <f t="shared" si="1"/>
        <v>1.7806722689075629</v>
      </c>
      <c r="E14" s="10">
        <v>-47448</v>
      </c>
      <c r="F14" s="10">
        <f t="shared" si="4"/>
        <v>588252</v>
      </c>
      <c r="G14" s="10">
        <f t="shared" si="2"/>
        <v>1.6036609307733622</v>
      </c>
      <c r="H14" s="10">
        <v>416260.31</v>
      </c>
      <c r="I14" s="11">
        <f t="shared" si="0"/>
        <v>70.762243052297322</v>
      </c>
      <c r="J14" s="10">
        <f t="shared" si="3"/>
        <v>171991.69</v>
      </c>
    </row>
    <row r="15" spans="1:10" x14ac:dyDescent="0.25">
      <c r="B15" t="s">
        <v>20</v>
      </c>
      <c r="C15" s="10">
        <v>588000</v>
      </c>
      <c r="D15" s="11">
        <f t="shared" si="1"/>
        <v>1.6470588235294117</v>
      </c>
      <c r="E15" s="10">
        <v>3278.68</v>
      </c>
      <c r="F15" s="10">
        <f t="shared" si="4"/>
        <v>591278.68000000005</v>
      </c>
      <c r="G15" s="10">
        <f t="shared" si="2"/>
        <v>1.6119121028321961</v>
      </c>
      <c r="H15" s="10">
        <v>441867.68</v>
      </c>
      <c r="I15" s="11">
        <f t="shared" si="0"/>
        <v>74.730866331929974</v>
      </c>
      <c r="J15" s="10">
        <f t="shared" si="3"/>
        <v>149411.00000000006</v>
      </c>
    </row>
    <row r="16" spans="1:10" ht="30" x14ac:dyDescent="0.25">
      <c r="B16" s="14" t="s">
        <v>12</v>
      </c>
      <c r="C16" s="10">
        <v>360950</v>
      </c>
      <c r="D16" s="11">
        <f t="shared" si="1"/>
        <v>1.0110644257703081</v>
      </c>
      <c r="E16" s="10">
        <v>510455.9</v>
      </c>
      <c r="F16" s="10">
        <f t="shared" si="4"/>
        <v>871405.9</v>
      </c>
      <c r="G16" s="10">
        <f t="shared" si="2"/>
        <v>2.3755798478804993</v>
      </c>
      <c r="H16" s="10">
        <v>770513.7</v>
      </c>
      <c r="I16" s="15">
        <f t="shared" si="0"/>
        <v>88.421905337110985</v>
      </c>
      <c r="J16" s="10">
        <f t="shared" si="3"/>
        <v>100892.20000000007</v>
      </c>
    </row>
    <row r="17" spans="1:10" x14ac:dyDescent="0.25">
      <c r="B17" t="s">
        <v>13</v>
      </c>
      <c r="C17" s="10">
        <v>610000</v>
      </c>
      <c r="D17" s="11">
        <f t="shared" si="1"/>
        <v>1.7086834733893557</v>
      </c>
      <c r="E17" s="10">
        <v>-209841.8</v>
      </c>
      <c r="F17" s="10">
        <f t="shared" si="4"/>
        <v>400158.2</v>
      </c>
      <c r="G17" s="10">
        <f t="shared" si="2"/>
        <v>1.090889740227986</v>
      </c>
      <c r="H17" s="10">
        <v>170070.12</v>
      </c>
      <c r="I17" s="11">
        <f t="shared" si="0"/>
        <v>42.500720964858395</v>
      </c>
      <c r="J17" s="10">
        <f t="shared" si="3"/>
        <v>230088.08000000002</v>
      </c>
    </row>
    <row r="18" spans="1:10" x14ac:dyDescent="0.25">
      <c r="A18" s="16" t="s">
        <v>23</v>
      </c>
      <c r="C18" s="9">
        <v>3649500</v>
      </c>
      <c r="D18" s="2">
        <f t="shared" si="1"/>
        <v>10.222689075630251</v>
      </c>
      <c r="E18" s="9">
        <v>668587.91</v>
      </c>
      <c r="F18" s="9">
        <f t="shared" si="4"/>
        <v>4318087.91</v>
      </c>
      <c r="G18" s="9">
        <f t="shared" si="2"/>
        <v>11.771738773368901</v>
      </c>
      <c r="H18" s="9">
        <v>2071819.98</v>
      </c>
      <c r="I18" s="2">
        <f t="shared" si="0"/>
        <v>47.980032439867578</v>
      </c>
      <c r="J18" s="9">
        <f t="shared" si="3"/>
        <v>2246267.9300000002</v>
      </c>
    </row>
    <row r="19" spans="1:10" x14ac:dyDescent="0.25">
      <c r="A19" s="16"/>
      <c r="B19" s="12" t="s">
        <v>27</v>
      </c>
      <c r="C19" s="22">
        <v>3649500</v>
      </c>
      <c r="D19" s="11">
        <f t="shared" si="1"/>
        <v>10.222689075630251</v>
      </c>
      <c r="E19" s="22">
        <v>668587.91</v>
      </c>
      <c r="F19" s="10">
        <f t="shared" si="4"/>
        <v>4318087.91</v>
      </c>
      <c r="G19" s="10">
        <f t="shared" si="2"/>
        <v>11.771738773368901</v>
      </c>
      <c r="H19" s="10">
        <v>2071819.98</v>
      </c>
      <c r="I19" s="11">
        <f t="shared" si="0"/>
        <v>47.980032439867578</v>
      </c>
      <c r="J19" s="10">
        <f t="shared" si="3"/>
        <v>2246267.9300000002</v>
      </c>
    </row>
    <row r="20" spans="1:10" s="3" customFormat="1" x14ac:dyDescent="0.25">
      <c r="A20" s="3" t="s">
        <v>14</v>
      </c>
      <c r="C20" s="2">
        <v>0</v>
      </c>
      <c r="D20" s="2">
        <f t="shared" si="1"/>
        <v>0</v>
      </c>
      <c r="E20" s="9">
        <v>265600.07</v>
      </c>
      <c r="F20" s="9">
        <f t="shared" si="4"/>
        <v>265600.07</v>
      </c>
      <c r="G20" s="9">
        <f t="shared" si="2"/>
        <v>0.72406461086349072</v>
      </c>
      <c r="H20" s="9">
        <v>265600.07</v>
      </c>
      <c r="I20" s="24">
        <f t="shared" si="0"/>
        <v>100</v>
      </c>
      <c r="J20" s="9">
        <f t="shared" si="3"/>
        <v>0</v>
      </c>
    </row>
    <row r="21" spans="1:10" x14ac:dyDescent="0.25">
      <c r="B21" t="s">
        <v>15</v>
      </c>
      <c r="C21" s="11">
        <v>0</v>
      </c>
      <c r="D21" s="11">
        <f t="shared" si="1"/>
        <v>0</v>
      </c>
      <c r="E21" s="10">
        <v>216362.79</v>
      </c>
      <c r="F21" s="10">
        <f t="shared" si="4"/>
        <v>216362.79</v>
      </c>
      <c r="G21" s="10">
        <f t="shared" si="2"/>
        <v>0.58983658907427683</v>
      </c>
      <c r="H21" s="10">
        <v>216362.79</v>
      </c>
      <c r="I21" s="15">
        <f t="shared" si="0"/>
        <v>100</v>
      </c>
      <c r="J21" s="10">
        <f t="shared" si="3"/>
        <v>0</v>
      </c>
    </row>
    <row r="22" spans="1:10" x14ac:dyDescent="0.25">
      <c r="B22" s="12" t="s">
        <v>28</v>
      </c>
      <c r="C22" s="23">
        <v>0</v>
      </c>
      <c r="D22" s="11">
        <f t="shared" si="1"/>
        <v>0</v>
      </c>
      <c r="E22" s="22">
        <v>17582.09</v>
      </c>
      <c r="F22" s="10">
        <f t="shared" si="4"/>
        <v>17582.09</v>
      </c>
      <c r="G22" s="10">
        <f t="shared" si="2"/>
        <v>4.793134713412113E-2</v>
      </c>
      <c r="H22" s="10">
        <v>17582.09</v>
      </c>
      <c r="I22" s="15">
        <f t="shared" si="0"/>
        <v>100</v>
      </c>
      <c r="J22" s="10">
        <f t="shared" si="3"/>
        <v>0</v>
      </c>
    </row>
    <row r="23" spans="1:10" x14ac:dyDescent="0.25">
      <c r="B23" t="s">
        <v>16</v>
      </c>
      <c r="C23" s="11">
        <v>0</v>
      </c>
      <c r="D23" s="11">
        <f t="shared" si="1"/>
        <v>0</v>
      </c>
      <c r="E23" s="10">
        <v>31655.19</v>
      </c>
      <c r="F23" s="10">
        <f t="shared" si="4"/>
        <v>31655.19</v>
      </c>
      <c r="G23" s="10">
        <f t="shared" si="2"/>
        <v>8.6296674655092762E-2</v>
      </c>
      <c r="H23" s="10">
        <v>31655.19</v>
      </c>
      <c r="I23" s="15">
        <f t="shared" si="0"/>
        <v>100</v>
      </c>
      <c r="J23" s="10">
        <f t="shared" si="3"/>
        <v>0</v>
      </c>
    </row>
    <row r="24" spans="1:10" s="3" customFormat="1" x14ac:dyDescent="0.25">
      <c r="A24" s="17" t="s">
        <v>17</v>
      </c>
      <c r="C24" s="2">
        <v>0</v>
      </c>
      <c r="D24" s="2">
        <f t="shared" si="1"/>
        <v>0</v>
      </c>
      <c r="E24" s="2">
        <v>0</v>
      </c>
      <c r="F24" s="9">
        <v>0</v>
      </c>
      <c r="G24" s="9">
        <f t="shared" si="2"/>
        <v>0</v>
      </c>
      <c r="H24" s="9">
        <v>0</v>
      </c>
      <c r="I24" s="11">
        <v>0</v>
      </c>
      <c r="J24" s="9">
        <f t="shared" si="3"/>
        <v>0</v>
      </c>
    </row>
    <row r="25" spans="1:10" x14ac:dyDescent="0.25">
      <c r="A25" s="18" t="s">
        <v>21</v>
      </c>
      <c r="C25" s="2">
        <v>0</v>
      </c>
      <c r="D25" s="2">
        <f t="shared" si="1"/>
        <v>0</v>
      </c>
      <c r="E25" s="2">
        <v>0</v>
      </c>
      <c r="F25" s="9">
        <v>0</v>
      </c>
      <c r="G25" s="9">
        <f t="shared" si="2"/>
        <v>0</v>
      </c>
      <c r="H25" s="9">
        <v>0</v>
      </c>
      <c r="I25" s="11">
        <v>0</v>
      </c>
      <c r="J25" s="9">
        <f t="shared" si="3"/>
        <v>0</v>
      </c>
    </row>
    <row r="26" spans="1:10" s="3" customFormat="1" x14ac:dyDescent="0.25">
      <c r="A26" s="18" t="s">
        <v>22</v>
      </c>
      <c r="C26" s="2">
        <v>0</v>
      </c>
      <c r="D26" s="2">
        <f t="shared" si="1"/>
        <v>0</v>
      </c>
      <c r="E26" s="2">
        <v>0</v>
      </c>
      <c r="F26" s="9">
        <v>0</v>
      </c>
      <c r="G26" s="9">
        <f t="shared" si="2"/>
        <v>0</v>
      </c>
      <c r="H26" s="9">
        <v>0</v>
      </c>
      <c r="I26" s="11">
        <v>0</v>
      </c>
      <c r="J26" s="9">
        <f t="shared" si="3"/>
        <v>0</v>
      </c>
    </row>
    <row r="27" spans="1:10" x14ac:dyDescent="0.25">
      <c r="A27" s="17" t="s">
        <v>18</v>
      </c>
      <c r="C27" s="2">
        <v>0</v>
      </c>
      <c r="D27" s="2">
        <f t="shared" si="1"/>
        <v>0</v>
      </c>
      <c r="E27" s="2">
        <v>0</v>
      </c>
      <c r="F27" s="9">
        <v>0</v>
      </c>
      <c r="G27" s="9">
        <f t="shared" si="2"/>
        <v>0</v>
      </c>
      <c r="H27" s="9">
        <v>0</v>
      </c>
      <c r="I27" s="11">
        <v>0</v>
      </c>
      <c r="J27" s="9">
        <f t="shared" si="3"/>
        <v>0</v>
      </c>
    </row>
    <row r="28" spans="1:10" x14ac:dyDescent="0.25">
      <c r="A28" s="3" t="s">
        <v>19</v>
      </c>
      <c r="C28" s="9">
        <v>35700000</v>
      </c>
      <c r="D28" s="3">
        <f>(C28*100)/$C$28</f>
        <v>100</v>
      </c>
      <c r="E28" s="9">
        <v>981819</v>
      </c>
      <c r="F28" s="9">
        <v>36681819</v>
      </c>
      <c r="G28" s="9">
        <f>(F28*100)/$F$28</f>
        <v>100</v>
      </c>
      <c r="H28" s="9">
        <v>24004907.449999999</v>
      </c>
      <c r="I28" s="2">
        <f>(H28*100)/F28</f>
        <v>65.440886260302406</v>
      </c>
      <c r="J28" s="9">
        <f t="shared" si="3"/>
        <v>12676911.550000001</v>
      </c>
    </row>
    <row r="30" spans="1:10" x14ac:dyDescent="0.25">
      <c r="B30" s="6" t="s">
        <v>0</v>
      </c>
      <c r="C30" s="6" t="s">
        <v>30</v>
      </c>
      <c r="D30" s="26"/>
      <c r="E30" s="27"/>
      <c r="F30"/>
    </row>
    <row r="31" spans="1:10" x14ac:dyDescent="0.25">
      <c r="B31" s="4" t="s">
        <v>14</v>
      </c>
      <c r="C31" s="19">
        <v>265600.07</v>
      </c>
    </row>
    <row r="32" spans="1:10" x14ac:dyDescent="0.25">
      <c r="B32" s="4" t="s">
        <v>7</v>
      </c>
      <c r="C32" s="19">
        <v>2076315.83</v>
      </c>
    </row>
    <row r="33" spans="2:5" x14ac:dyDescent="0.25">
      <c r="B33" s="4" t="s">
        <v>3</v>
      </c>
      <c r="C33" s="19">
        <v>3287355.47</v>
      </c>
    </row>
    <row r="34" spans="2:5" x14ac:dyDescent="0.25">
      <c r="B34" s="5" t="s">
        <v>23</v>
      </c>
      <c r="C34" s="19">
        <v>4318087.91</v>
      </c>
      <c r="D34" s="12"/>
      <c r="E34" s="12"/>
    </row>
    <row r="35" spans="2:5" x14ac:dyDescent="0.25">
      <c r="B35" s="4" t="s">
        <v>10</v>
      </c>
      <c r="C35" s="19">
        <v>26734459.719999999</v>
      </c>
    </row>
    <row r="36" spans="2:5" x14ac:dyDescent="0.25">
      <c r="B36" s="4"/>
      <c r="C36" s="29">
        <f>SUM(C31:C35)</f>
        <v>36681819</v>
      </c>
    </row>
    <row r="38" spans="2:5" x14ac:dyDescent="0.25">
      <c r="B38" s="3"/>
      <c r="E38" s="3"/>
    </row>
    <row r="39" spans="2:5" x14ac:dyDescent="0.25">
      <c r="B39" s="3"/>
    </row>
    <row r="40" spans="2:5" x14ac:dyDescent="0.25">
      <c r="B40" s="3"/>
    </row>
    <row r="42" spans="2:5" x14ac:dyDescent="0.25">
      <c r="B42" s="3"/>
    </row>
    <row r="58" spans="2:6" x14ac:dyDescent="0.25">
      <c r="B58" s="6" t="s">
        <v>1</v>
      </c>
      <c r="C58" s="20" t="s">
        <v>30</v>
      </c>
      <c r="D58" s="28"/>
      <c r="E58" s="27"/>
      <c r="F58"/>
    </row>
    <row r="59" spans="2:6" x14ac:dyDescent="0.25">
      <c r="B59" s="4" t="s">
        <v>31</v>
      </c>
      <c r="C59" s="19">
        <v>24004907.449999999</v>
      </c>
    </row>
    <row r="60" spans="2:6" x14ac:dyDescent="0.25">
      <c r="B60" s="4" t="s">
        <v>32</v>
      </c>
      <c r="C60" s="19">
        <v>12676911.550000001</v>
      </c>
    </row>
    <row r="61" spans="2:6" x14ac:dyDescent="0.25">
      <c r="B61" s="4"/>
      <c r="C61" s="19">
        <f>SUM(C59:C60)</f>
        <v>36681819</v>
      </c>
    </row>
  </sheetData>
  <mergeCells count="1">
    <mergeCell ref="A2:B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"/>
  <sheetViews>
    <sheetView workbookViewId="0">
      <selection activeCell="A3" sqref="A3:XFD12"/>
    </sheetView>
  </sheetViews>
  <sheetFormatPr baseColWidth="10" defaultRowHeight="15" x14ac:dyDescent="0.25"/>
  <cols>
    <col min="1" max="1" width="102.7109375" customWidth="1"/>
  </cols>
  <sheetData>
    <row r="1" spans="1:1" x14ac:dyDescent="0.25">
      <c r="A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2do Trim</vt:lpstr>
      <vt:lpstr>3er Trim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2024-11-13T22:03:34Z</dcterms:modified>
</cp:coreProperties>
</file>