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0349B85C-0A11-4D58-ADCA-E0B24500C635}" xr6:coauthVersionLast="47" xr6:coauthVersionMax="47" xr10:uidLastSave="{00000000-0000-0000-0000-000000000000}"/>
  <bookViews>
    <workbookView xWindow="-120" yWindow="-120" windowWidth="20730" windowHeight="11160" activeTab="2" xr2:uid="{4F3FD038-0753-4BD5-B26E-3F8EA729D8EF}"/>
  </bookViews>
  <sheets>
    <sheet name="1er Trim" sheetId="1" r:id="rId1"/>
    <sheet name="2do Trim" sheetId="3" r:id="rId2"/>
    <sheet name="3er Trim " sheetId="4" r:id="rId3"/>
    <sheet name="Nota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4" l="1"/>
  <c r="C34" i="4"/>
  <c r="F24" i="4"/>
  <c r="J24" i="4" s="1"/>
  <c r="D24" i="4"/>
  <c r="F23" i="4"/>
  <c r="D23" i="4"/>
  <c r="F22" i="4"/>
  <c r="D22" i="4"/>
  <c r="F21" i="4"/>
  <c r="D21" i="4"/>
  <c r="G20" i="4"/>
  <c r="F20" i="4"/>
  <c r="D20" i="4"/>
  <c r="F19" i="4"/>
  <c r="I19" i="4" s="1"/>
  <c r="D19" i="4"/>
  <c r="F18" i="4"/>
  <c r="I18" i="4" s="1"/>
  <c r="D18" i="4"/>
  <c r="F17" i="4"/>
  <c r="J17" i="4" s="1"/>
  <c r="D17" i="4"/>
  <c r="F16" i="4"/>
  <c r="J16" i="4" s="1"/>
  <c r="D16" i="4"/>
  <c r="F15" i="4"/>
  <c r="J15" i="4" s="1"/>
  <c r="D15" i="4"/>
  <c r="J14" i="4"/>
  <c r="F14" i="4"/>
  <c r="I14" i="4" s="1"/>
  <c r="D14" i="4"/>
  <c r="J13" i="4"/>
  <c r="F13" i="4"/>
  <c r="I13" i="4" s="1"/>
  <c r="D13" i="4"/>
  <c r="F12" i="4"/>
  <c r="J12" i="4" s="1"/>
  <c r="D12" i="4"/>
  <c r="F11" i="4"/>
  <c r="J11" i="4" s="1"/>
  <c r="D11" i="4"/>
  <c r="F10" i="4"/>
  <c r="I10" i="4" s="1"/>
  <c r="D10" i="4"/>
  <c r="J9" i="4"/>
  <c r="F9" i="4"/>
  <c r="I9" i="4" s="1"/>
  <c r="D9" i="4"/>
  <c r="F8" i="4"/>
  <c r="J8" i="4" s="1"/>
  <c r="D8" i="4"/>
  <c r="F7" i="4"/>
  <c r="J7" i="4" s="1"/>
  <c r="D7" i="4"/>
  <c r="J6" i="4"/>
  <c r="F6" i="4"/>
  <c r="I6" i="4" s="1"/>
  <c r="D6" i="4"/>
  <c r="J5" i="4"/>
  <c r="F5" i="4"/>
  <c r="I5" i="4" s="1"/>
  <c r="D5" i="4"/>
  <c r="F4" i="4"/>
  <c r="J4" i="4" s="1"/>
  <c r="D4" i="4"/>
  <c r="I3" i="4"/>
  <c r="F3" i="4"/>
  <c r="J3" i="4" s="1"/>
  <c r="D3" i="4"/>
  <c r="C34" i="3"/>
  <c r="G24" i="3"/>
  <c r="F24" i="3"/>
  <c r="J24" i="3" s="1"/>
  <c r="D24" i="3"/>
  <c r="F23" i="3"/>
  <c r="G23" i="3" s="1"/>
  <c r="D23" i="3"/>
  <c r="G22" i="3"/>
  <c r="F22" i="3"/>
  <c r="D22" i="3"/>
  <c r="F21" i="3"/>
  <c r="G21" i="3" s="1"/>
  <c r="D21" i="3"/>
  <c r="G20" i="3"/>
  <c r="F20" i="3"/>
  <c r="D20" i="3"/>
  <c r="I19" i="3"/>
  <c r="F19" i="3"/>
  <c r="G19" i="3" s="1"/>
  <c r="D19" i="3"/>
  <c r="J18" i="3"/>
  <c r="I18" i="3"/>
  <c r="G18" i="3"/>
  <c r="F18" i="3"/>
  <c r="D18" i="3"/>
  <c r="J17" i="3"/>
  <c r="G17" i="3"/>
  <c r="F17" i="3"/>
  <c r="D17" i="3"/>
  <c r="F16" i="3"/>
  <c r="J16" i="3" s="1"/>
  <c r="D16" i="3"/>
  <c r="J15" i="3"/>
  <c r="G15" i="3"/>
  <c r="F15" i="3"/>
  <c r="I15" i="3" s="1"/>
  <c r="D15" i="3"/>
  <c r="F14" i="3"/>
  <c r="G14" i="3" s="1"/>
  <c r="D14" i="3"/>
  <c r="J13" i="3"/>
  <c r="F13" i="3"/>
  <c r="I13" i="3" s="1"/>
  <c r="D13" i="3"/>
  <c r="F12" i="3"/>
  <c r="J12" i="3" s="1"/>
  <c r="D12" i="3"/>
  <c r="F11" i="3"/>
  <c r="I11" i="3" s="1"/>
  <c r="D11" i="3"/>
  <c r="F10" i="3"/>
  <c r="G10" i="3" s="1"/>
  <c r="D10" i="3"/>
  <c r="G9" i="3"/>
  <c r="F9" i="3"/>
  <c r="J9" i="3" s="1"/>
  <c r="D9" i="3"/>
  <c r="F8" i="3"/>
  <c r="J8" i="3" s="1"/>
  <c r="D8" i="3"/>
  <c r="G7" i="3"/>
  <c r="F7" i="3"/>
  <c r="I7" i="3" s="1"/>
  <c r="D7" i="3"/>
  <c r="I6" i="3"/>
  <c r="F6" i="3"/>
  <c r="G6" i="3" s="1"/>
  <c r="D6" i="3"/>
  <c r="J5" i="3"/>
  <c r="I5" i="3"/>
  <c r="G5" i="3"/>
  <c r="F5" i="3"/>
  <c r="D5" i="3"/>
  <c r="F4" i="3"/>
  <c r="J4" i="3" s="1"/>
  <c r="D4" i="3"/>
  <c r="J3" i="3"/>
  <c r="G3" i="3"/>
  <c r="F3" i="3"/>
  <c r="I3" i="3" s="1"/>
  <c r="D3" i="3"/>
  <c r="C3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3" i="1"/>
  <c r="F15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4" i="1"/>
  <c r="F3" i="1"/>
  <c r="J19" i="4" l="1"/>
  <c r="J18" i="4"/>
  <c r="I15" i="4"/>
  <c r="I11" i="4"/>
  <c r="J10" i="4"/>
  <c r="I7" i="4"/>
  <c r="G11" i="4"/>
  <c r="G14" i="4"/>
  <c r="G22" i="4"/>
  <c r="G15" i="4"/>
  <c r="G24" i="4"/>
  <c r="G3" i="4"/>
  <c r="G6" i="4"/>
  <c r="G21" i="4"/>
  <c r="G23" i="4"/>
  <c r="I24" i="4"/>
  <c r="G7" i="4"/>
  <c r="G10" i="4"/>
  <c r="G19" i="4"/>
  <c r="G4" i="4"/>
  <c r="G12" i="4"/>
  <c r="I4" i="4"/>
  <c r="G5" i="4"/>
  <c r="I8" i="4"/>
  <c r="G9" i="4"/>
  <c r="I12" i="4"/>
  <c r="G13" i="4"/>
  <c r="I16" i="4"/>
  <c r="G17" i="4"/>
  <c r="G18" i="4"/>
  <c r="G8" i="4"/>
  <c r="G16" i="4"/>
  <c r="I14" i="3"/>
  <c r="G13" i="3"/>
  <c r="G11" i="3"/>
  <c r="J11" i="3"/>
  <c r="I10" i="3"/>
  <c r="I9" i="3"/>
  <c r="J7" i="3"/>
  <c r="G4" i="3"/>
  <c r="J6" i="3"/>
  <c r="G8" i="3"/>
  <c r="J10" i="3"/>
  <c r="G12" i="3"/>
  <c r="J14" i="3"/>
  <c r="G16" i="3"/>
  <c r="J19" i="3"/>
  <c r="I24" i="3"/>
  <c r="I4" i="3"/>
  <c r="I16" i="3"/>
  <c r="I8" i="3"/>
  <c r="I12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J16" i="1"/>
  <c r="I16" i="1"/>
  <c r="I12" i="1"/>
  <c r="I13" i="1"/>
  <c r="I14" i="1"/>
  <c r="I15" i="1"/>
  <c r="I18" i="1"/>
  <c r="I19" i="1"/>
  <c r="I24" i="1"/>
  <c r="J12" i="1"/>
  <c r="I4" i="1"/>
  <c r="I5" i="1"/>
  <c r="I6" i="1"/>
  <c r="I7" i="1"/>
  <c r="I8" i="1"/>
  <c r="I9" i="1"/>
  <c r="I10" i="1"/>
  <c r="I11" i="1"/>
  <c r="I3" i="1"/>
  <c r="J24" i="1"/>
  <c r="J14" i="1"/>
  <c r="J15" i="1"/>
  <c r="J17" i="1"/>
  <c r="J18" i="1"/>
  <c r="J19" i="1"/>
  <c r="J13" i="1"/>
  <c r="J4" i="1"/>
  <c r="J5" i="1"/>
  <c r="J6" i="1"/>
  <c r="J7" i="1"/>
  <c r="J8" i="1"/>
  <c r="J9" i="1"/>
  <c r="J10" i="1"/>
  <c r="J11" i="1"/>
  <c r="J3" i="1"/>
</calcChain>
</file>

<file path=xl/sharedStrings.xml><?xml version="1.0" encoding="utf-8"?>
<sst xmlns="http://schemas.openxmlformats.org/spreadsheetml/2006/main" count="126" uniqueCount="36">
  <si>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</si>
  <si>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</si>
  <si>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</si>
  <si>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</si>
  <si>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</si>
  <si>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</si>
  <si>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</si>
  <si>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</si>
  <si>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</si>
  <si>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</si>
  <si>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</si>
  <si>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</si>
  <si>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>Bienes Muebles, Inmuebles e Intangibles</t>
  </si>
  <si>
    <t xml:space="preserve">Mobiliario y equipo de administración </t>
  </si>
  <si>
    <t>Inversión Pública</t>
  </si>
  <si>
    <t>Deuda Pública</t>
  </si>
  <si>
    <t>Total del Gasto</t>
  </si>
  <si>
    <t>%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</si>
  <si>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</si>
  <si>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</si>
  <si>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</si>
  <si>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</si>
  <si>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de oficina</t>
  </si>
  <si>
    <t>Servicios profesionales, científicos, ténicos y otros servicios</t>
  </si>
  <si>
    <t>Servicios de traslado y viáticos</t>
  </si>
  <si>
    <t>Otros servicios generales</t>
  </si>
  <si>
    <t>Presupuesto aprobado</t>
  </si>
  <si>
    <t xml:space="preserve">Aumentos / Disminución </t>
  </si>
  <si>
    <t xml:space="preserve">Presupuesto Modificado </t>
  </si>
  <si>
    <t>Devengado</t>
  </si>
  <si>
    <t xml:space="preserve">% </t>
  </si>
  <si>
    <t>Monto</t>
  </si>
  <si>
    <t xml:space="preserve">Monto </t>
  </si>
  <si>
    <t xml:space="preserve">Presupuesto Devengado </t>
  </si>
  <si>
    <t xml:space="preserve">Presupuesto Por Ejercer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</si>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</sst>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0" borderId="0" xfId="0" applyNumberFormat="1" applyFont="1"/>
    <xf numFmtId="2" fontId="5" fillId="0" borderId="0" xfId="0" applyNumberFormat="1" applyFont="1"/>
    <xf numFmtId="4" fontId="5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5E-4BE2-9CCD-D47B519CF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5E-4BE2-9CCD-D47B519CF5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Trim'!$C$60:$C$61</c:f>
              <c:numCache>
                <c:formatCode>#,##0.00</c:formatCode>
                <c:ptCount val="2"/>
                <c:pt idx="0">
                  <c:v>1022079.85</c:v>
                </c:pt>
                <c:pt idx="1">
                  <c:v>2977920.15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5-4A51-B62B-5969453F1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IMPLAN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F11-4AF5-AB69-53B63EB0F32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F11-4AF5-AB69-53B63EB0F32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F11-4AF5-AB69-53B63EB0F325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F11-4AF5-AB69-53B63EB0F32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'1er Trim'!$C$30:$C$33</c:f>
              <c:numCache>
                <c:formatCode>#,##0.00</c:formatCode>
                <c:ptCount val="4"/>
                <c:pt idx="0">
                  <c:v>30903.68</c:v>
                </c:pt>
                <c:pt idx="1">
                  <c:v>195888.68</c:v>
                </c:pt>
                <c:pt idx="2">
                  <c:v>703060.21000000008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371-922B-508B25458E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del Presupuesto IMPLAN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1C-48BE-B4B0-4DA92D89A5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1C-48BE-B4B0-4DA92D89A5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Trim'!$C$60:$C$61</c:f>
              <c:numCache>
                <c:formatCode>#,##0.00</c:formatCode>
                <c:ptCount val="2"/>
                <c:pt idx="0">
                  <c:v>2055940.94</c:v>
                </c:pt>
                <c:pt idx="1">
                  <c:v>1944059.06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1C-48BE-B4B0-4DA92D89A5C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de Egresos 2024 IMPLAN</a:t>
            </a:r>
            <a:endParaRPr lang="en-US"/>
          </a:p>
        </c:rich>
      </c:tx>
      <c:layout>
        <c:manualLayout>
          <c:xMode val="edge"/>
          <c:yMode val="edge"/>
          <c:x val="0.1831802116214447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458-4442-9974-F876658BC11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458-4442-9974-F876658BC11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458-4442-9974-F876658BC11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458-4442-9974-F876658BC119}"/>
              </c:ext>
            </c:extLst>
          </c:dPt>
          <c:dLbls>
            <c:dLbl>
              <c:idx val="0"/>
              <c:layout>
                <c:manualLayout>
                  <c:x val="-1.6224218157807124E-2"/>
                  <c:y val="7.3378536016331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8-4442-9974-F876658BC11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'2do Trim'!$C$30:$C$33</c:f>
              <c:numCache>
                <c:formatCode>#,##0.00</c:formatCode>
                <c:ptCount val="4"/>
                <c:pt idx="0">
                  <c:v>30903.68</c:v>
                </c:pt>
                <c:pt idx="1">
                  <c:v>177540.08</c:v>
                </c:pt>
                <c:pt idx="2">
                  <c:v>721408.81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58-4442-9974-F876658BC11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del Presupuesto IMPLAN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A35-48E6-A4EB-92363A3F1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A35-48E6-A4EB-92363A3F1E8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 '!$C$60:$C$61</c:f>
              <c:numCache>
                <c:formatCode>#,##0.00</c:formatCode>
                <c:ptCount val="2"/>
                <c:pt idx="0">
                  <c:v>3455722.29</c:v>
                </c:pt>
                <c:pt idx="1">
                  <c:v>794277.71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5-48E6-A4EB-92363A3F1E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de Egresos 2024 IMPLAN</a:t>
            </a:r>
            <a:endParaRPr lang="en-US"/>
          </a:p>
        </c:rich>
      </c:tx>
      <c:layout>
        <c:manualLayout>
          <c:xMode val="edge"/>
          <c:yMode val="edge"/>
          <c:x val="0.1831802116214447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03-4155-B9EF-C7647C2C461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03-4155-B9EF-C7647C2C461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403-4155-B9EF-C7647C2C461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403-4155-B9EF-C7647C2C4618}"/>
              </c:ext>
            </c:extLst>
          </c:dPt>
          <c:dLbls>
            <c:dLbl>
              <c:idx val="0"/>
              <c:layout>
                <c:manualLayout>
                  <c:x val="-1.6224218157807124E-2"/>
                  <c:y val="7.3378536016331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03-4155-B9EF-C7647C2C46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'3er Trim '!$C$30:$C$33</c:f>
              <c:numCache>
                <c:formatCode>#,##0.00</c:formatCode>
                <c:ptCount val="4"/>
                <c:pt idx="0">
                  <c:v>20903.68</c:v>
                </c:pt>
                <c:pt idx="1">
                  <c:v>151986.97999999998</c:v>
                </c:pt>
                <c:pt idx="2">
                  <c:v>1006961.91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03-4155-B9EF-C7647C2C46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C1E133-1B82-08BA-38F2-94E12B368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245451</xdr:colOff>
      <xdr:row>25</xdr:row>
      <xdr:rowOff>82794</xdr:rowOff>
    </xdr:from>
    <xdr:to>
      <xdr:col>10</xdr:col>
      <xdr:colOff>688729</xdr:colOff>
      <xdr:row>39</xdr:row>
      <xdr:rowOff>158994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15DF28-2A5F-C54E-39D1-816A25987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54C501-AAE0-4845-AF87-CAC9F3963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223471</xdr:colOff>
      <xdr:row>25</xdr:row>
      <xdr:rowOff>31505</xdr:rowOff>
    </xdr:from>
    <xdr:to>
      <xdr:col>7</xdr:col>
      <xdr:colOff>1003789</xdr:colOff>
      <xdr:row>39</xdr:row>
      <xdr:rowOff>107705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E9EC3D-0D4A-49F9-A6EB-13294B065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13590D-999C-4482-9622-A5C58921E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223471</xdr:colOff>
      <xdr:row>25</xdr:row>
      <xdr:rowOff>31505</xdr:rowOff>
    </xdr:from>
    <xdr:to>
      <xdr:col>7</xdr:col>
      <xdr:colOff>1003789</xdr:colOff>
      <xdr:row>39</xdr:row>
      <xdr:rowOff>107705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EE3717-8A52-48E1-9889-D62E22B8B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2"/>
  <sheetViews>
    <sheetView zoomScale="130" zoomScaleNormal="130" workbookViewId="0">
      <selection activeCell="B12" sqref="B12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76.753685750000002</v>
      </c>
      <c r="H3" s="3">
        <v>818894.24</v>
      </c>
      <c r="I3" s="15">
        <f t="shared" ref="I3:I16" si="0">(H3*100)/F3</f>
        <v>26.672798576321135</v>
      </c>
      <c r="J3" s="3">
        <f t="shared" ref="J3:J19" si="1">F3-H3</f>
        <v>2251253.1900000004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0</v>
      </c>
      <c r="F4" s="2">
        <f>C4+E4</f>
        <v>2353957.0299999998</v>
      </c>
      <c r="G4" s="2">
        <f t="shared" ref="G4:G24" si="3">(F4*100)/$F$24</f>
        <v>58.848925749999992</v>
      </c>
      <c r="H4" s="2">
        <v>644229.27</v>
      </c>
      <c r="I4" s="16">
        <f t="shared" si="0"/>
        <v>27.367928207253641</v>
      </c>
      <c r="J4" s="2">
        <f t="shared" si="1"/>
        <v>1709727.7599999998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0</v>
      </c>
      <c r="F5" s="2">
        <f t="shared" ref="F5:F24" si="4">C5+E5</f>
        <v>187076.2</v>
      </c>
      <c r="G5" s="2">
        <f t="shared" si="3"/>
        <v>4.6769049999999996</v>
      </c>
      <c r="H5" s="2">
        <v>0</v>
      </c>
      <c r="I5" s="16">
        <f t="shared" si="0"/>
        <v>0</v>
      </c>
      <c r="J5" s="2">
        <f t="shared" si="1"/>
        <v>187076.2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0</v>
      </c>
      <c r="F6" s="2">
        <f t="shared" si="4"/>
        <v>529114.19999999995</v>
      </c>
      <c r="G6" s="2">
        <f t="shared" si="3"/>
        <v>13.227854999999998</v>
      </c>
      <c r="H6" s="2">
        <v>174664.97</v>
      </c>
      <c r="I6" s="8">
        <f t="shared" si="0"/>
        <v>33.010826396267575</v>
      </c>
      <c r="J6" s="2">
        <f t="shared" si="1"/>
        <v>354449.23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-7351.16</v>
      </c>
      <c r="F7" s="3">
        <f t="shared" si="4"/>
        <v>195888.68</v>
      </c>
      <c r="G7" s="3">
        <f t="shared" si="3"/>
        <v>4.8972170000000004</v>
      </c>
      <c r="H7" s="3">
        <v>32464.3</v>
      </c>
      <c r="I7" s="15">
        <f t="shared" si="0"/>
        <v>16.572831058946338</v>
      </c>
      <c r="J7" s="3">
        <f t="shared" si="1"/>
        <v>163424.38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-7046.59</v>
      </c>
      <c r="F8" s="2">
        <f t="shared" si="4"/>
        <v>75995.240000000005</v>
      </c>
      <c r="G8" s="2">
        <f t="shared" si="3"/>
        <v>1.8998810000000002</v>
      </c>
      <c r="H8" s="2">
        <v>9647.7900000000009</v>
      </c>
      <c r="I8" s="16">
        <f t="shared" si="0"/>
        <v>12.695255650222304</v>
      </c>
      <c r="J8" s="2">
        <f t="shared" si="1"/>
        <v>66347.450000000012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0</v>
      </c>
      <c r="F9" s="2">
        <f t="shared" si="4"/>
        <v>116543.23</v>
      </c>
      <c r="G9" s="2">
        <f t="shared" si="3"/>
        <v>2.9135807499999999</v>
      </c>
      <c r="H9" s="2">
        <v>22816.51</v>
      </c>
      <c r="I9" s="16">
        <f t="shared" si="0"/>
        <v>19.577722361050061</v>
      </c>
      <c r="J9" s="2">
        <f t="shared" si="1"/>
        <v>93726.720000000001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7351.16</v>
      </c>
      <c r="F10" s="3">
        <f t="shared" si="4"/>
        <v>703060.21000000008</v>
      </c>
      <c r="G10" s="3">
        <f t="shared" si="3"/>
        <v>17.576505250000004</v>
      </c>
      <c r="H10" s="3">
        <v>170721.31</v>
      </c>
      <c r="I10" s="15">
        <f t="shared" si="0"/>
        <v>24.282601628102377</v>
      </c>
      <c r="J10" s="3">
        <f t="shared" si="1"/>
        <v>532338.90000000014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-3425.4</v>
      </c>
      <c r="F11" s="2">
        <f t="shared" si="4"/>
        <v>106969.38</v>
      </c>
      <c r="G11" s="2">
        <f t="shared" si="3"/>
        <v>2.6742344999999998</v>
      </c>
      <c r="H11" s="2">
        <v>18022.34</v>
      </c>
      <c r="I11" s="16">
        <f t="shared" si="0"/>
        <v>16.848129810605613</v>
      </c>
      <c r="J11" s="2">
        <f t="shared" si="1"/>
        <v>88947.040000000008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0</v>
      </c>
      <c r="F12" s="2">
        <f t="shared" si="4"/>
        <v>144244.79999999999</v>
      </c>
      <c r="G12" s="2">
        <f t="shared" si="3"/>
        <v>3.6061199999999993</v>
      </c>
      <c r="H12" s="2">
        <v>39397.47</v>
      </c>
      <c r="I12" s="16">
        <f t="shared" si="0"/>
        <v>27.31292219892849</v>
      </c>
      <c r="J12" s="2">
        <f t="shared" si="1"/>
        <v>104847.32999999999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-6181.1</v>
      </c>
      <c r="F13" s="2">
        <f t="shared" si="4"/>
        <v>219778.9</v>
      </c>
      <c r="G13" s="2">
        <f t="shared" si="3"/>
        <v>5.4944724999999996</v>
      </c>
      <c r="H13" s="2">
        <v>25937.599999999999</v>
      </c>
      <c r="I13" s="16">
        <f t="shared" si="0"/>
        <v>11.801678869081609</v>
      </c>
      <c r="J13" s="2">
        <f t="shared" si="1"/>
        <v>193841.3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-2700.31</v>
      </c>
      <c r="F14" s="2">
        <f t="shared" si="4"/>
        <v>61783.01</v>
      </c>
      <c r="G14" s="2">
        <f t="shared" si="3"/>
        <v>1.5445752500000001</v>
      </c>
      <c r="H14" s="2">
        <v>24173.94</v>
      </c>
      <c r="I14" s="8">
        <f t="shared" si="0"/>
        <v>39.127164571619282</v>
      </c>
      <c r="J14" s="2">
        <f t="shared" si="1"/>
        <v>37609.070000000007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-3961.45</v>
      </c>
      <c r="F15" s="2">
        <f t="shared" si="4"/>
        <v>46385.3</v>
      </c>
      <c r="G15" s="2">
        <f t="shared" si="3"/>
        <v>1.1596325000000001</v>
      </c>
      <c r="H15" s="2">
        <v>20030.28</v>
      </c>
      <c r="I15" s="8">
        <f t="shared" si="0"/>
        <v>43.182387523633565</v>
      </c>
      <c r="J15" s="2">
        <f t="shared" si="1"/>
        <v>26355.020000000004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25000</v>
      </c>
      <c r="F16" s="2">
        <f t="shared" si="4"/>
        <v>105691.75</v>
      </c>
      <c r="G16" s="2">
        <f t="shared" si="3"/>
        <v>2.6422937499999999</v>
      </c>
      <c r="H16" s="2">
        <v>42785</v>
      </c>
      <c r="I16" s="8">
        <f t="shared" si="0"/>
        <v>40.480926846229721</v>
      </c>
      <c r="J16" s="2">
        <f t="shared" si="1"/>
        <v>62906.75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0</v>
      </c>
      <c r="F18" s="3">
        <f t="shared" si="4"/>
        <v>30903.68</v>
      </c>
      <c r="G18" s="3">
        <f t="shared" si="3"/>
        <v>0.77259199999999995</v>
      </c>
      <c r="H18" s="3">
        <v>0</v>
      </c>
      <c r="I18" s="16">
        <f>(H18*100)/F18</f>
        <v>0</v>
      </c>
      <c r="J18" s="3">
        <f t="shared" si="1"/>
        <v>30903.68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0</v>
      </c>
      <c r="F19" s="2">
        <f t="shared" si="4"/>
        <v>30903.68</v>
      </c>
      <c r="G19" s="2">
        <f t="shared" si="3"/>
        <v>0.77259199999999995</v>
      </c>
      <c r="H19" s="2">
        <v>0</v>
      </c>
      <c r="I19" s="16">
        <f>(H19*100)/F19</f>
        <v>0</v>
      </c>
      <c r="J19" s="2">
        <f t="shared" si="1"/>
        <v>30903.68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0</v>
      </c>
      <c r="F24" s="3">
        <f t="shared" si="4"/>
        <v>4000000</v>
      </c>
      <c r="G24" s="3">
        <f t="shared" si="3"/>
        <v>100</v>
      </c>
      <c r="H24" s="3">
        <v>1022079.85</v>
      </c>
      <c r="I24" s="15">
        <f>(H24*100)/F24</f>
        <v>25.551996249999998</v>
      </c>
      <c r="J24" s="3">
        <f>F24-H24</f>
        <v>2977920.15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30903.68</v>
      </c>
    </row>
    <row r="31" spans="1:10" x14ac:dyDescent="0.25">
      <c r="B31" s="20" t="s">
        <v>7</v>
      </c>
      <c r="C31" s="21">
        <v>195888.68</v>
      </c>
    </row>
    <row r="32" spans="1:10" x14ac:dyDescent="0.25">
      <c r="B32" s="20" t="s">
        <v>3</v>
      </c>
      <c r="C32" s="21">
        <v>703060.21000000008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4000000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1022079.85</v>
      </c>
    </row>
    <row r="61" spans="2:3" x14ac:dyDescent="0.25">
      <c r="B61" s="20" t="s">
        <v>34</v>
      </c>
      <c r="C61" s="21">
        <v>2977920.15</v>
      </c>
    </row>
    <row r="62" spans="2:3" x14ac:dyDescent="0.25">
      <c r="B62" s="20" t="s">
        <v>35</v>
      </c>
      <c r="C62" s="21">
        <v>4000000</v>
      </c>
    </row>
  </sheetData>
  <sortState xmlns:xlrd2="http://schemas.microsoft.com/office/spreadsheetml/2017/richdata2" ref="B30:C33">
    <sortCondition ref="C33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F22-23C0-48DC-93AE-4C6DB5128DB8}">
  <dimension ref="A2:J62"/>
  <sheetViews>
    <sheetView zoomScale="130" zoomScaleNormal="130" workbookViewId="0">
      <selection activeCell="B1" sqref="B1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76.753685750000002</v>
      </c>
      <c r="H3" s="3">
        <v>1596750.28</v>
      </c>
      <c r="I3" s="15">
        <f t="shared" ref="I3:I16" si="0">(H3*100)/F3</f>
        <v>52.008912158332407</v>
      </c>
      <c r="J3" s="3">
        <f t="shared" ref="J3:J19" si="1">F3-H3</f>
        <v>1473397.1500000001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0</v>
      </c>
      <c r="F4" s="2">
        <f>C4+E4</f>
        <v>2353957.0299999998</v>
      </c>
      <c r="G4" s="2">
        <f t="shared" ref="G4:G24" si="3">(F4*100)/$F$24</f>
        <v>58.848925749999992</v>
      </c>
      <c r="H4" s="2">
        <v>1310018.94</v>
      </c>
      <c r="I4" s="16">
        <f t="shared" si="0"/>
        <v>55.651777976592889</v>
      </c>
      <c r="J4" s="2">
        <f t="shared" si="1"/>
        <v>1043938.0899999999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0</v>
      </c>
      <c r="F5" s="2">
        <f t="shared" ref="F5:F24" si="4">C5+E5</f>
        <v>187076.2</v>
      </c>
      <c r="G5" s="2">
        <f t="shared" si="3"/>
        <v>4.6769049999999996</v>
      </c>
      <c r="H5" s="2">
        <v>0</v>
      </c>
      <c r="I5" s="16">
        <f t="shared" si="0"/>
        <v>0</v>
      </c>
      <c r="J5" s="2">
        <f t="shared" si="1"/>
        <v>187076.2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0</v>
      </c>
      <c r="F6" s="2">
        <f t="shared" si="4"/>
        <v>529114.19999999995</v>
      </c>
      <c r="G6" s="2">
        <f t="shared" si="3"/>
        <v>13.227854999999998</v>
      </c>
      <c r="H6" s="2">
        <v>286731.34000000003</v>
      </c>
      <c r="I6" s="16">
        <f t="shared" si="0"/>
        <v>54.190823077513336</v>
      </c>
      <c r="J6" s="2">
        <f t="shared" si="1"/>
        <v>242382.85999999993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-25699.759999999998</v>
      </c>
      <c r="F7" s="3">
        <f t="shared" si="4"/>
        <v>177540.08</v>
      </c>
      <c r="G7" s="3">
        <f t="shared" si="3"/>
        <v>4.4385019999999997</v>
      </c>
      <c r="H7" s="3">
        <v>61857.42</v>
      </c>
      <c r="I7" s="15">
        <f t="shared" si="0"/>
        <v>34.841383421703995</v>
      </c>
      <c r="J7" s="3">
        <f t="shared" si="1"/>
        <v>115682.65999999999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-12227.19</v>
      </c>
      <c r="F8" s="2">
        <f t="shared" si="4"/>
        <v>70814.64</v>
      </c>
      <c r="G8" s="2">
        <f t="shared" si="3"/>
        <v>1.7703660000000001</v>
      </c>
      <c r="H8" s="2">
        <v>24398.35</v>
      </c>
      <c r="I8" s="16">
        <f t="shared" si="0"/>
        <v>34.453821978054258</v>
      </c>
      <c r="J8" s="2">
        <f t="shared" si="1"/>
        <v>46416.29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-13168</v>
      </c>
      <c r="F9" s="2">
        <f t="shared" si="4"/>
        <v>103375.23</v>
      </c>
      <c r="G9" s="2">
        <f t="shared" si="3"/>
        <v>2.5843807499999998</v>
      </c>
      <c r="H9" s="2">
        <v>37459.07</v>
      </c>
      <c r="I9" s="16">
        <f t="shared" si="0"/>
        <v>36.236020950086399</v>
      </c>
      <c r="J9" s="2">
        <f t="shared" si="1"/>
        <v>65916.160000000003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25699.759999999998</v>
      </c>
      <c r="F10" s="3">
        <f t="shared" si="4"/>
        <v>721408.81</v>
      </c>
      <c r="G10" s="3">
        <f t="shared" si="3"/>
        <v>18.035220249999998</v>
      </c>
      <c r="H10" s="3">
        <v>397333.24</v>
      </c>
      <c r="I10" s="15">
        <f t="shared" si="0"/>
        <v>55.077403338060144</v>
      </c>
      <c r="J10" s="3">
        <f t="shared" si="1"/>
        <v>324075.57000000007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-10307.790000000001</v>
      </c>
      <c r="F11" s="2">
        <f t="shared" si="4"/>
        <v>100086.98999999999</v>
      </c>
      <c r="G11" s="2">
        <f t="shared" si="3"/>
        <v>2.50217475</v>
      </c>
      <c r="H11" s="2">
        <v>41210.61</v>
      </c>
      <c r="I11" s="16">
        <f t="shared" si="0"/>
        <v>41.174792048397101</v>
      </c>
      <c r="J11" s="2">
        <f t="shared" si="1"/>
        <v>58876.37999999999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1112.0899999999999</v>
      </c>
      <c r="F12" s="2">
        <f t="shared" si="4"/>
        <v>145356.88999999998</v>
      </c>
      <c r="G12" s="2">
        <f t="shared" si="3"/>
        <v>3.6339222499999995</v>
      </c>
      <c r="H12" s="2">
        <v>78794.94</v>
      </c>
      <c r="I12" s="16">
        <f t="shared" si="0"/>
        <v>54.207915428019966</v>
      </c>
      <c r="J12" s="2">
        <f t="shared" si="1"/>
        <v>66561.949999999983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4269.2</v>
      </c>
      <c r="F13" s="2">
        <f t="shared" si="4"/>
        <v>230229.2</v>
      </c>
      <c r="G13" s="2">
        <f t="shared" si="3"/>
        <v>5.7557299999999998</v>
      </c>
      <c r="H13" s="2">
        <v>110687.2</v>
      </c>
      <c r="I13" s="16">
        <f t="shared" si="0"/>
        <v>48.076959829595893</v>
      </c>
      <c r="J13" s="2">
        <f t="shared" si="1"/>
        <v>119542.00000000001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13103.29</v>
      </c>
      <c r="F14" s="2">
        <f t="shared" si="4"/>
        <v>77586.61</v>
      </c>
      <c r="G14" s="2">
        <f t="shared" si="3"/>
        <v>1.93966525</v>
      </c>
      <c r="H14" s="2">
        <v>72741.03</v>
      </c>
      <c r="I14" s="8">
        <f t="shared" si="0"/>
        <v>93.754618226005746</v>
      </c>
      <c r="J14" s="2">
        <f t="shared" si="1"/>
        <v>4845.5800000000017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-3961.45</v>
      </c>
      <c r="F15" s="2">
        <f t="shared" si="4"/>
        <v>46385.3</v>
      </c>
      <c r="G15" s="2">
        <f t="shared" si="3"/>
        <v>1.1596325000000001</v>
      </c>
      <c r="H15" s="2">
        <v>29378.28</v>
      </c>
      <c r="I15" s="8">
        <f t="shared" si="0"/>
        <v>63.335323906496235</v>
      </c>
      <c r="J15" s="2">
        <f t="shared" si="1"/>
        <v>17007.020000000004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24542.52</v>
      </c>
      <c r="F16" s="2">
        <f t="shared" si="4"/>
        <v>105234.27</v>
      </c>
      <c r="G16" s="2">
        <f t="shared" si="3"/>
        <v>2.63085675</v>
      </c>
      <c r="H16" s="2">
        <v>63669.74</v>
      </c>
      <c r="I16" s="8">
        <f t="shared" si="0"/>
        <v>60.502857101588674</v>
      </c>
      <c r="J16" s="2">
        <f t="shared" si="1"/>
        <v>41564.530000000006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0</v>
      </c>
      <c r="F18" s="3">
        <f t="shared" si="4"/>
        <v>30903.68</v>
      </c>
      <c r="G18" s="3">
        <f t="shared" si="3"/>
        <v>0.77259199999999995</v>
      </c>
      <c r="H18" s="3">
        <v>0</v>
      </c>
      <c r="I18" s="16">
        <f>(H18*100)/F18</f>
        <v>0</v>
      </c>
      <c r="J18" s="3">
        <f t="shared" si="1"/>
        <v>30903.68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0</v>
      </c>
      <c r="F19" s="2">
        <f t="shared" si="4"/>
        <v>30903.68</v>
      </c>
      <c r="G19" s="2">
        <f t="shared" si="3"/>
        <v>0.77259199999999995</v>
      </c>
      <c r="H19" s="2">
        <v>0</v>
      </c>
      <c r="I19" s="16">
        <f>(H19*100)/F19</f>
        <v>0</v>
      </c>
      <c r="J19" s="2">
        <f t="shared" si="1"/>
        <v>30903.68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0</v>
      </c>
      <c r="F24" s="3">
        <f t="shared" si="4"/>
        <v>4000000</v>
      </c>
      <c r="G24" s="3">
        <f t="shared" si="3"/>
        <v>100</v>
      </c>
      <c r="H24" s="3">
        <v>2055940.94</v>
      </c>
      <c r="I24" s="15">
        <f>(H24*100)/F24</f>
        <v>51.398523500000003</v>
      </c>
      <c r="J24" s="3">
        <f>F24-H24</f>
        <v>1944059.06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30903.68</v>
      </c>
    </row>
    <row r="31" spans="1:10" x14ac:dyDescent="0.25">
      <c r="B31" s="20" t="s">
        <v>7</v>
      </c>
      <c r="C31" s="21">
        <v>177540.08</v>
      </c>
    </row>
    <row r="32" spans="1:10" x14ac:dyDescent="0.25">
      <c r="B32" s="20" t="s">
        <v>3</v>
      </c>
      <c r="C32" s="21">
        <v>721408.81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4000000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2055940.94</v>
      </c>
    </row>
    <row r="61" spans="2:3" x14ac:dyDescent="0.25">
      <c r="B61" s="20" t="s">
        <v>34</v>
      </c>
      <c r="C61" s="21">
        <v>1944059.06</v>
      </c>
    </row>
    <row r="62" spans="2:3" x14ac:dyDescent="0.25">
      <c r="B62" s="20" t="s">
        <v>35</v>
      </c>
      <c r="C62" s="21">
        <v>4000000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F7A0-0C07-4F5A-A1D6-DFBBD5D8EBCE}">
  <dimension ref="A2:J63"/>
  <sheetViews>
    <sheetView tabSelected="1" topLeftCell="B25" zoomScale="130" zoomScaleNormal="130" workbookViewId="0">
      <selection activeCell="C39" sqref="C39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72.238763058823523</v>
      </c>
      <c r="H3" s="3">
        <v>2538276.4700000002</v>
      </c>
      <c r="I3" s="15">
        <f t="shared" ref="I3:I16" si="0">(H3*100)/F3</f>
        <v>82.676044974165947</v>
      </c>
      <c r="J3" s="3">
        <f t="shared" ref="J3:J19" si="1">F3-H3</f>
        <v>531870.96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-54482.95</v>
      </c>
      <c r="F4" s="2">
        <f>C4+E4</f>
        <v>2299474.0799999996</v>
      </c>
      <c r="G4" s="2">
        <f t="shared" ref="G4:G24" si="3">(F4*100)/$F$24</f>
        <v>54.105272470588226</v>
      </c>
      <c r="H4" s="2">
        <v>2015103.56</v>
      </c>
      <c r="I4" s="16">
        <f t="shared" si="0"/>
        <v>87.633236552942591</v>
      </c>
      <c r="J4" s="2">
        <f t="shared" si="1"/>
        <v>284370.51999999955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34860.660000000003</v>
      </c>
      <c r="F5" s="2">
        <f t="shared" ref="F5:F24" si="4">C5+E5</f>
        <v>221936.86000000002</v>
      </c>
      <c r="G5" s="2">
        <f t="shared" si="3"/>
        <v>5.2220437647058819</v>
      </c>
      <c r="H5" s="2">
        <v>57682.48</v>
      </c>
      <c r="I5" s="16">
        <f t="shared" si="0"/>
        <v>25.990491169425393</v>
      </c>
      <c r="J5" s="2">
        <f t="shared" si="1"/>
        <v>164254.38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19622.29</v>
      </c>
      <c r="F6" s="2">
        <f t="shared" si="4"/>
        <v>548736.49</v>
      </c>
      <c r="G6" s="2">
        <f t="shared" si="3"/>
        <v>12.911446823529412</v>
      </c>
      <c r="H6" s="2">
        <v>465490.43</v>
      </c>
      <c r="I6" s="16">
        <f t="shared" si="0"/>
        <v>84.829501679394426</v>
      </c>
      <c r="J6" s="2">
        <f t="shared" si="1"/>
        <v>83246.06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-51252.86</v>
      </c>
      <c r="F7" s="3">
        <f t="shared" si="4"/>
        <v>151986.97999999998</v>
      </c>
      <c r="G7" s="3">
        <f t="shared" si="3"/>
        <v>3.5761642352941174</v>
      </c>
      <c r="H7" s="3">
        <v>101128.57</v>
      </c>
      <c r="I7" s="15">
        <f t="shared" si="0"/>
        <v>66.537653422681345</v>
      </c>
      <c r="J7" s="3">
        <f t="shared" si="1"/>
        <v>50858.409999999974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-24000.77</v>
      </c>
      <c r="F8" s="2">
        <f t="shared" si="4"/>
        <v>59041.06</v>
      </c>
      <c r="G8" s="2">
        <f t="shared" si="3"/>
        <v>1.3892014117647058</v>
      </c>
      <c r="H8" s="2">
        <v>39503.519999999997</v>
      </c>
      <c r="I8" s="16">
        <f t="shared" si="0"/>
        <v>66.908554826082053</v>
      </c>
      <c r="J8" s="2">
        <f t="shared" si="1"/>
        <v>19537.54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-26677.81</v>
      </c>
      <c r="F9" s="2">
        <f t="shared" si="4"/>
        <v>89865.42</v>
      </c>
      <c r="G9" s="2">
        <f t="shared" si="3"/>
        <v>2.1144804705882354</v>
      </c>
      <c r="H9" s="2">
        <v>59939.35</v>
      </c>
      <c r="I9" s="16">
        <f t="shared" si="0"/>
        <v>66.699015038265003</v>
      </c>
      <c r="J9" s="2">
        <f t="shared" si="1"/>
        <v>29926.07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311252.86</v>
      </c>
      <c r="F10" s="3">
        <f t="shared" si="4"/>
        <v>1006961.91</v>
      </c>
      <c r="G10" s="3">
        <f t="shared" si="3"/>
        <v>23.693221411764707</v>
      </c>
      <c r="H10" s="3">
        <v>800376.36</v>
      </c>
      <c r="I10" s="15">
        <f t="shared" si="0"/>
        <v>79.484273640499467</v>
      </c>
      <c r="J10" s="3">
        <f t="shared" si="1"/>
        <v>206585.55000000005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-4083</v>
      </c>
      <c r="F11" s="2">
        <f t="shared" si="4"/>
        <v>106311.78</v>
      </c>
      <c r="G11" s="2">
        <f t="shared" si="3"/>
        <v>2.5014536470588236</v>
      </c>
      <c r="H11" s="2">
        <v>77955.88</v>
      </c>
      <c r="I11" s="16">
        <f t="shared" si="0"/>
        <v>73.327603018216791</v>
      </c>
      <c r="J11" s="2">
        <f t="shared" si="1"/>
        <v>28355.899999999994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2224.1799999999998</v>
      </c>
      <c r="F12" s="2">
        <f t="shared" si="4"/>
        <v>146468.97999999998</v>
      </c>
      <c r="G12" s="2">
        <f t="shared" si="3"/>
        <v>3.4463289411764699</v>
      </c>
      <c r="H12" s="2">
        <v>105059.92</v>
      </c>
      <c r="I12" s="16">
        <f t="shared" si="0"/>
        <v>71.728443797451177</v>
      </c>
      <c r="J12" s="2">
        <f t="shared" si="1"/>
        <v>41409.059999999983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254769.2</v>
      </c>
      <c r="F13" s="2">
        <f t="shared" si="4"/>
        <v>480729.2</v>
      </c>
      <c r="G13" s="2">
        <f t="shared" si="3"/>
        <v>11.311275294117648</v>
      </c>
      <c r="H13" s="2">
        <v>374448.8</v>
      </c>
      <c r="I13" s="16">
        <f t="shared" si="0"/>
        <v>77.89183598583152</v>
      </c>
      <c r="J13" s="2">
        <f t="shared" si="1"/>
        <v>106280.40000000002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44499.49</v>
      </c>
      <c r="F14" s="2">
        <f t="shared" si="4"/>
        <v>108982.81</v>
      </c>
      <c r="G14" s="2">
        <f t="shared" si="3"/>
        <v>2.5643014117647058</v>
      </c>
      <c r="H14" s="2">
        <v>107775.62</v>
      </c>
      <c r="I14" s="8">
        <f t="shared" si="0"/>
        <v>98.892311548949792</v>
      </c>
      <c r="J14" s="2">
        <f t="shared" si="1"/>
        <v>1207.1900000000023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-11961.45</v>
      </c>
      <c r="F15" s="2">
        <f t="shared" si="4"/>
        <v>38385.300000000003</v>
      </c>
      <c r="G15" s="2">
        <f t="shared" si="3"/>
        <v>0.90318352941176483</v>
      </c>
      <c r="H15" s="2">
        <v>32149.65</v>
      </c>
      <c r="I15" s="8">
        <f t="shared" si="0"/>
        <v>83.755109377808679</v>
      </c>
      <c r="J15" s="2">
        <f t="shared" si="1"/>
        <v>6235.6500000000015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37103.589999999997</v>
      </c>
      <c r="F16" s="2">
        <f t="shared" si="4"/>
        <v>117795.34</v>
      </c>
      <c r="G16" s="2">
        <f t="shared" si="3"/>
        <v>2.7716550588235296</v>
      </c>
      <c r="H16" s="2">
        <v>101549.25</v>
      </c>
      <c r="I16" s="8">
        <f t="shared" si="0"/>
        <v>86.208206538560873</v>
      </c>
      <c r="J16" s="2">
        <f t="shared" si="1"/>
        <v>16246.089999999997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-10000</v>
      </c>
      <c r="F18" s="3">
        <f t="shared" si="4"/>
        <v>20903.68</v>
      </c>
      <c r="G18" s="3">
        <f t="shared" si="3"/>
        <v>0.49185129411764705</v>
      </c>
      <c r="H18" s="3">
        <v>15940.89</v>
      </c>
      <c r="I18" s="16">
        <f>(H18*100)/F18</f>
        <v>76.258773574796393</v>
      </c>
      <c r="J18" s="3">
        <f t="shared" si="1"/>
        <v>4962.7900000000009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-10000</v>
      </c>
      <c r="F19" s="2">
        <f t="shared" si="4"/>
        <v>20903.68</v>
      </c>
      <c r="G19" s="2">
        <f t="shared" si="3"/>
        <v>0.49185129411764705</v>
      </c>
      <c r="H19" s="2">
        <v>15940.89</v>
      </c>
      <c r="I19" s="16">
        <f>(H19*100)/F19</f>
        <v>76.258773574796393</v>
      </c>
      <c r="J19" s="2">
        <f t="shared" si="1"/>
        <v>4962.7900000000009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250000</v>
      </c>
      <c r="F24" s="3">
        <f t="shared" si="4"/>
        <v>4250000</v>
      </c>
      <c r="G24" s="3">
        <f t="shared" si="3"/>
        <v>100</v>
      </c>
      <c r="H24" s="3">
        <v>3455722.29</v>
      </c>
      <c r="I24" s="15">
        <f>(H24*100)/F24</f>
        <v>81.311112705882351</v>
      </c>
      <c r="J24" s="3">
        <f>F24-H24</f>
        <v>794277.71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20903.68</v>
      </c>
    </row>
    <row r="31" spans="1:10" x14ac:dyDescent="0.25">
      <c r="B31" s="20" t="s">
        <v>7</v>
      </c>
      <c r="C31" s="21">
        <v>151986.97999999998</v>
      </c>
    </row>
    <row r="32" spans="1:10" x14ac:dyDescent="0.25">
      <c r="B32" s="20" t="s">
        <v>3</v>
      </c>
      <c r="C32" s="21">
        <v>1006961.91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4250000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3455722.29</v>
      </c>
    </row>
    <row r="61" spans="2:3" x14ac:dyDescent="0.25">
      <c r="B61" s="20" t="s">
        <v>34</v>
      </c>
      <c r="C61" s="21">
        <v>794277.71</v>
      </c>
    </row>
    <row r="62" spans="2:3" x14ac:dyDescent="0.25">
      <c r="B62" s="20" t="s">
        <v>35</v>
      </c>
      <c r="C62" s="21">
        <f>SUM(C60:C61)</f>
        <v>4250000</v>
      </c>
    </row>
    <row r="63" spans="2:3" x14ac:dyDescent="0.25">
      <c r="C63" s="2"/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13" sqref="B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</vt:lpstr>
      <vt:lpstr>3er Trim 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2024-11-11T19:05:22Z</dcterms:modified>
</cp:coreProperties>
</file>