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66024677-FE62-4AA6-8F52-C7DDC074ACC7}" xr6:coauthVersionLast="47" xr6:coauthVersionMax="47" xr10:uidLastSave="{00000000-0000-0000-0000-000000000000}"/>
  <bookViews>
    <workbookView xWindow="-120" yWindow="-120" windowWidth="20730" windowHeight="11160" activeTab="3" xr2:uid="{9F39EE48-3EE0-46B6-BDC4-F9365FE6703B}"/>
  </bookViews>
  <sheets>
    <sheet name="1ER TRIM" sheetId="5" r:id="rId1"/>
    <sheet name="2DO TRIM" sheetId="7" r:id="rId2"/>
    <sheet name="3ER TRIM" sheetId="9" r:id="rId3"/>
    <sheet name="4TO TRIM" sheetId="10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0" l="1"/>
  <c r="B51" i="10"/>
  <c r="I34" i="10"/>
  <c r="H34" i="10"/>
  <c r="F34" i="10"/>
  <c r="C34" i="10"/>
  <c r="E33" i="10"/>
  <c r="I33" i="10" s="1"/>
  <c r="C33" i="10"/>
  <c r="E32" i="10"/>
  <c r="I32" i="10" s="1"/>
  <c r="C32" i="10"/>
  <c r="E31" i="10"/>
  <c r="H31" i="10" s="1"/>
  <c r="C31" i="10"/>
  <c r="I30" i="10"/>
  <c r="E30" i="10"/>
  <c r="H30" i="10" s="1"/>
  <c r="C30" i="10"/>
  <c r="H29" i="10"/>
  <c r="E29" i="10"/>
  <c r="I29" i="10" s="1"/>
  <c r="C29" i="10"/>
  <c r="I28" i="10"/>
  <c r="H28" i="10"/>
  <c r="E28" i="10"/>
  <c r="F28" i="10" s="1"/>
  <c r="C28" i="10"/>
  <c r="F27" i="10"/>
  <c r="C27" i="10"/>
  <c r="E26" i="10"/>
  <c r="I26" i="10" s="1"/>
  <c r="C26" i="10"/>
  <c r="E25" i="10"/>
  <c r="I25" i="10" s="1"/>
  <c r="C25" i="10"/>
  <c r="E24" i="10"/>
  <c r="F24" i="10" s="1"/>
  <c r="C24" i="10"/>
  <c r="I23" i="10"/>
  <c r="E23" i="10"/>
  <c r="H23" i="10" s="1"/>
  <c r="C23" i="10"/>
  <c r="H22" i="10"/>
  <c r="E22" i="10"/>
  <c r="I22" i="10" s="1"/>
  <c r="C22" i="10"/>
  <c r="I21" i="10"/>
  <c r="H21" i="10"/>
  <c r="E21" i="10"/>
  <c r="F21" i="10" s="1"/>
  <c r="C21" i="10"/>
  <c r="E20" i="10"/>
  <c r="F20" i="10" s="1"/>
  <c r="C20" i="10"/>
  <c r="E19" i="10"/>
  <c r="H19" i="10" s="1"/>
  <c r="C19" i="10"/>
  <c r="E18" i="10"/>
  <c r="F18" i="10" s="1"/>
  <c r="C18" i="10"/>
  <c r="I17" i="10"/>
  <c r="E17" i="10"/>
  <c r="H17" i="10" s="1"/>
  <c r="C17" i="10"/>
  <c r="E16" i="10"/>
  <c r="I16" i="10" s="1"/>
  <c r="C16" i="10"/>
  <c r="I15" i="10"/>
  <c r="E15" i="10"/>
  <c r="H15" i="10" s="1"/>
  <c r="C15" i="10"/>
  <c r="E14" i="10"/>
  <c r="F14" i="10" s="1"/>
  <c r="C14" i="10"/>
  <c r="I13" i="10"/>
  <c r="H13" i="10"/>
  <c r="F13" i="10"/>
  <c r="E13" i="10"/>
  <c r="C13" i="10"/>
  <c r="E12" i="10"/>
  <c r="I12" i="10" s="1"/>
  <c r="C12" i="10"/>
  <c r="E11" i="10"/>
  <c r="H11" i="10" s="1"/>
  <c r="C11" i="10"/>
  <c r="E10" i="10"/>
  <c r="F10" i="10" s="1"/>
  <c r="C10" i="10"/>
  <c r="E9" i="10"/>
  <c r="H9" i="10" s="1"/>
  <c r="C9" i="10"/>
  <c r="E8" i="10"/>
  <c r="I8" i="10" s="1"/>
  <c r="C8" i="10"/>
  <c r="I7" i="10"/>
  <c r="E7" i="10"/>
  <c r="H7" i="10" s="1"/>
  <c r="C7" i="10"/>
  <c r="E6" i="10"/>
  <c r="F6" i="10" s="1"/>
  <c r="C6" i="10"/>
  <c r="F5" i="10"/>
  <c r="E5" i="10"/>
  <c r="I5" i="10" s="1"/>
  <c r="C5" i="10"/>
  <c r="E4" i="10"/>
  <c r="I4" i="10" s="1"/>
  <c r="C4" i="10"/>
  <c r="E3" i="10"/>
  <c r="H3" i="10" s="1"/>
  <c r="C3" i="10"/>
  <c r="E2" i="10"/>
  <c r="F2" i="10" s="1"/>
  <c r="C2" i="10"/>
  <c r="B77" i="9"/>
  <c r="B51" i="9"/>
  <c r="I34" i="9"/>
  <c r="H34" i="9"/>
  <c r="F34" i="9"/>
  <c r="C34" i="9"/>
  <c r="E33" i="9"/>
  <c r="C33" i="9"/>
  <c r="E32" i="9"/>
  <c r="C32" i="9"/>
  <c r="E31" i="9"/>
  <c r="C31" i="9"/>
  <c r="E30" i="9"/>
  <c r="C30" i="9"/>
  <c r="E29" i="9"/>
  <c r="C29" i="9"/>
  <c r="E28" i="9"/>
  <c r="C28" i="9"/>
  <c r="F27" i="9"/>
  <c r="C27" i="9"/>
  <c r="E26" i="9"/>
  <c r="C26" i="9"/>
  <c r="E25" i="9"/>
  <c r="C25" i="9"/>
  <c r="E24" i="9"/>
  <c r="C24" i="9"/>
  <c r="E23" i="9"/>
  <c r="C23" i="9"/>
  <c r="E22" i="9"/>
  <c r="C22" i="9"/>
  <c r="E21" i="9"/>
  <c r="C21" i="9"/>
  <c r="E20" i="9"/>
  <c r="F20" i="9" s="1"/>
  <c r="C20" i="9"/>
  <c r="E19" i="9"/>
  <c r="C19" i="9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  <c r="E8" i="9"/>
  <c r="C8" i="9"/>
  <c r="E7" i="9"/>
  <c r="C7" i="9"/>
  <c r="E6" i="9"/>
  <c r="C6" i="9"/>
  <c r="E5" i="9"/>
  <c r="C5" i="9"/>
  <c r="E4" i="9"/>
  <c r="C4" i="9"/>
  <c r="E3" i="9"/>
  <c r="C3" i="9"/>
  <c r="E2" i="9"/>
  <c r="C2" i="9"/>
  <c r="E4" i="7"/>
  <c r="E5" i="7"/>
  <c r="H5" i="7" s="1"/>
  <c r="E6" i="7"/>
  <c r="I6" i="7" s="1"/>
  <c r="E7" i="7"/>
  <c r="H7" i="7" s="1"/>
  <c r="E8" i="7"/>
  <c r="E9" i="7"/>
  <c r="H9" i="7" s="1"/>
  <c r="E10" i="7"/>
  <c r="I10" i="7" s="1"/>
  <c r="E11" i="7"/>
  <c r="H11" i="7" s="1"/>
  <c r="E13" i="7"/>
  <c r="E12" i="7"/>
  <c r="F12" i="7" s="1"/>
  <c r="E14" i="7"/>
  <c r="H14" i="7" s="1"/>
  <c r="E15" i="7"/>
  <c r="H15" i="7" s="1"/>
  <c r="E16" i="7"/>
  <c r="E17" i="7"/>
  <c r="H17" i="7" s="1"/>
  <c r="E18" i="7"/>
  <c r="I18" i="7" s="1"/>
  <c r="E19" i="7"/>
  <c r="H19" i="7" s="1"/>
  <c r="E20" i="7"/>
  <c r="E21" i="7"/>
  <c r="F21" i="7" s="1"/>
  <c r="E22" i="7"/>
  <c r="F22" i="7" s="1"/>
  <c r="E23" i="7"/>
  <c r="F23" i="7" s="1"/>
  <c r="E24" i="7"/>
  <c r="E25" i="7"/>
  <c r="F25" i="7" s="1"/>
  <c r="E26" i="7"/>
  <c r="F26" i="7" s="1"/>
  <c r="F27" i="7"/>
  <c r="E28" i="7"/>
  <c r="E29" i="7"/>
  <c r="I29" i="7" s="1"/>
  <c r="E30" i="7"/>
  <c r="I30" i="7" s="1"/>
  <c r="E31" i="7"/>
  <c r="H31" i="7" s="1"/>
  <c r="E32" i="7"/>
  <c r="E33" i="7"/>
  <c r="I33" i="7" s="1"/>
  <c r="E3" i="7"/>
  <c r="H3" i="7" s="1"/>
  <c r="E2" i="7"/>
  <c r="H2" i="7" s="1"/>
  <c r="B77" i="7"/>
  <c r="B51" i="7"/>
  <c r="I34" i="7"/>
  <c r="H34" i="7"/>
  <c r="F34" i="7"/>
  <c r="C34" i="7"/>
  <c r="C33" i="7"/>
  <c r="I32" i="7"/>
  <c r="H32" i="7"/>
  <c r="F32" i="7"/>
  <c r="C32" i="7"/>
  <c r="C31" i="7"/>
  <c r="F30" i="7"/>
  <c r="C30" i="7"/>
  <c r="C29" i="7"/>
  <c r="I28" i="7"/>
  <c r="H28" i="7"/>
  <c r="F28" i="7"/>
  <c r="C28" i="7"/>
  <c r="C27" i="7"/>
  <c r="I26" i="7"/>
  <c r="H26" i="7"/>
  <c r="C26" i="7"/>
  <c r="H25" i="7"/>
  <c r="C25" i="7"/>
  <c r="I24" i="7"/>
  <c r="H24" i="7"/>
  <c r="F24" i="7"/>
  <c r="C24" i="7"/>
  <c r="C23" i="7"/>
  <c r="I22" i="7"/>
  <c r="H22" i="7"/>
  <c r="C22" i="7"/>
  <c r="H21" i="7"/>
  <c r="C21" i="7"/>
  <c r="F20" i="7"/>
  <c r="C20" i="7"/>
  <c r="C19" i="7"/>
  <c r="F18" i="7"/>
  <c r="C18" i="7"/>
  <c r="C17" i="7"/>
  <c r="I16" i="7"/>
  <c r="H16" i="7"/>
  <c r="F16" i="7"/>
  <c r="C16" i="7"/>
  <c r="C15" i="7"/>
  <c r="I14" i="7"/>
  <c r="C14" i="7"/>
  <c r="C12" i="7"/>
  <c r="I13" i="7"/>
  <c r="H13" i="7"/>
  <c r="F13" i="7"/>
  <c r="C13" i="7"/>
  <c r="C11" i="7"/>
  <c r="H10" i="7"/>
  <c r="F10" i="7"/>
  <c r="C10" i="7"/>
  <c r="C9" i="7"/>
  <c r="I8" i="7"/>
  <c r="H8" i="7"/>
  <c r="F8" i="7"/>
  <c r="C8" i="7"/>
  <c r="C7" i="7"/>
  <c r="H6" i="7"/>
  <c r="F6" i="7"/>
  <c r="C6" i="7"/>
  <c r="F5" i="7"/>
  <c r="C5" i="7"/>
  <c r="I4" i="7"/>
  <c r="H4" i="7"/>
  <c r="F4" i="7"/>
  <c r="C4" i="7"/>
  <c r="I3" i="7"/>
  <c r="C3" i="7"/>
  <c r="I2" i="7"/>
  <c r="C2" i="7"/>
  <c r="B77" i="5"/>
  <c r="F32" i="10" l="1"/>
  <c r="H32" i="10"/>
  <c r="F30" i="10"/>
  <c r="H26" i="10"/>
  <c r="F25" i="10"/>
  <c r="H25" i="10"/>
  <c r="F23" i="10"/>
  <c r="F19" i="10"/>
  <c r="I19" i="10"/>
  <c r="F17" i="10"/>
  <c r="H16" i="10"/>
  <c r="F15" i="10"/>
  <c r="H12" i="10"/>
  <c r="F11" i="10"/>
  <c r="I11" i="10"/>
  <c r="I9" i="10"/>
  <c r="F9" i="10"/>
  <c r="H8" i="10"/>
  <c r="F7" i="10"/>
  <c r="H5" i="10"/>
  <c r="H4" i="10"/>
  <c r="F3" i="10"/>
  <c r="I3" i="10"/>
  <c r="H2" i="10"/>
  <c r="H6" i="10"/>
  <c r="H10" i="10"/>
  <c r="H14" i="10"/>
  <c r="H18" i="10"/>
  <c r="H24" i="10"/>
  <c r="I2" i="10"/>
  <c r="F4" i="10"/>
  <c r="I6" i="10"/>
  <c r="F8" i="10"/>
  <c r="I10" i="10"/>
  <c r="F12" i="10"/>
  <c r="I14" i="10"/>
  <c r="F16" i="10"/>
  <c r="I18" i="10"/>
  <c r="F22" i="10"/>
  <c r="I24" i="10"/>
  <c r="F26" i="10"/>
  <c r="F29" i="10"/>
  <c r="I31" i="10"/>
  <c r="F33" i="10"/>
  <c r="F31" i="10"/>
  <c r="I7" i="7"/>
  <c r="I17" i="7"/>
  <c r="F9" i="7"/>
  <c r="I2" i="9"/>
  <c r="H2" i="9"/>
  <c r="F2" i="9"/>
  <c r="I3" i="9"/>
  <c r="H3" i="9"/>
  <c r="F3" i="9"/>
  <c r="I4" i="9"/>
  <c r="H4" i="9"/>
  <c r="F4" i="9"/>
  <c r="I5" i="9"/>
  <c r="H5" i="9"/>
  <c r="F5" i="9"/>
  <c r="I6" i="9"/>
  <c r="H6" i="9"/>
  <c r="F6" i="9"/>
  <c r="I7" i="9"/>
  <c r="H7" i="9"/>
  <c r="F7" i="9"/>
  <c r="I8" i="9"/>
  <c r="H8" i="9"/>
  <c r="F8" i="9"/>
  <c r="I9" i="9"/>
  <c r="H9" i="9"/>
  <c r="F9" i="9"/>
  <c r="I10" i="9"/>
  <c r="H10" i="9"/>
  <c r="F10" i="9"/>
  <c r="I11" i="9"/>
  <c r="H11" i="9"/>
  <c r="F11" i="9"/>
  <c r="I12" i="9"/>
  <c r="H12" i="9"/>
  <c r="F12" i="9"/>
  <c r="I13" i="9"/>
  <c r="H13" i="9"/>
  <c r="F13" i="9"/>
  <c r="I14" i="9"/>
  <c r="H14" i="9"/>
  <c r="F14" i="9"/>
  <c r="I15" i="9"/>
  <c r="H15" i="9"/>
  <c r="F15" i="9"/>
  <c r="I16" i="9"/>
  <c r="H16" i="9"/>
  <c r="F16" i="9"/>
  <c r="I17" i="9"/>
  <c r="H17" i="9"/>
  <c r="F17" i="9"/>
  <c r="I18" i="9"/>
  <c r="H18" i="9"/>
  <c r="F18" i="9"/>
  <c r="I19" i="9"/>
  <c r="H19" i="9"/>
  <c r="F19" i="9"/>
  <c r="I21" i="9"/>
  <c r="H21" i="9"/>
  <c r="F21" i="9"/>
  <c r="I22" i="9"/>
  <c r="H22" i="9"/>
  <c r="F22" i="9"/>
  <c r="I23" i="9"/>
  <c r="H23" i="9"/>
  <c r="F23" i="9"/>
  <c r="I24" i="9"/>
  <c r="H24" i="9"/>
  <c r="F24" i="9"/>
  <c r="I25" i="9"/>
  <c r="H25" i="9"/>
  <c r="F25" i="9"/>
  <c r="I26" i="9"/>
  <c r="H26" i="9"/>
  <c r="F26" i="9"/>
  <c r="I28" i="9"/>
  <c r="H28" i="9"/>
  <c r="F28" i="9"/>
  <c r="I29" i="9"/>
  <c r="H29" i="9"/>
  <c r="F29" i="9"/>
  <c r="I30" i="9"/>
  <c r="H30" i="9"/>
  <c r="F30" i="9"/>
  <c r="I31" i="9"/>
  <c r="H31" i="9"/>
  <c r="F31" i="9"/>
  <c r="I32" i="9"/>
  <c r="H32" i="9"/>
  <c r="F32" i="9"/>
  <c r="I33" i="9"/>
  <c r="F33" i="9"/>
  <c r="F19" i="7"/>
  <c r="F3" i="7"/>
  <c r="F14" i="7"/>
  <c r="H18" i="7"/>
  <c r="H30" i="7"/>
  <c r="H23" i="7"/>
  <c r="F2" i="7"/>
  <c r="I5" i="7"/>
  <c r="F11" i="7"/>
  <c r="I15" i="7"/>
  <c r="H29" i="7"/>
  <c r="F33" i="7"/>
  <c r="F7" i="7"/>
  <c r="I9" i="7"/>
  <c r="H12" i="7"/>
  <c r="F17" i="7"/>
  <c r="I31" i="7"/>
  <c r="I11" i="7"/>
  <c r="I12" i="7"/>
  <c r="I21" i="7"/>
  <c r="I23" i="7"/>
  <c r="I25" i="7"/>
  <c r="F29" i="7"/>
  <c r="F31" i="7"/>
  <c r="F15" i="7"/>
  <c r="I19" i="7"/>
  <c r="F25" i="5"/>
  <c r="H25" i="5"/>
  <c r="I25" i="5"/>
  <c r="H21" i="5"/>
  <c r="H22" i="5"/>
  <c r="H23" i="5"/>
  <c r="H24" i="5"/>
  <c r="I13" i="5"/>
  <c r="H13" i="5"/>
  <c r="F13" i="5"/>
  <c r="C25" i="5"/>
  <c r="C13" i="5"/>
  <c r="H26" i="5"/>
  <c r="B51" i="5" l="1"/>
  <c r="I31" i="5"/>
  <c r="I32" i="5"/>
  <c r="I33" i="5"/>
  <c r="I34" i="5"/>
  <c r="I30" i="5"/>
  <c r="I3" i="5"/>
  <c r="I4" i="5"/>
  <c r="I5" i="5"/>
  <c r="I6" i="5"/>
  <c r="I7" i="5"/>
  <c r="I8" i="5"/>
  <c r="I9" i="5"/>
  <c r="I10" i="5"/>
  <c r="I11" i="5"/>
  <c r="I12" i="5"/>
  <c r="I14" i="5"/>
  <c r="I15" i="5"/>
  <c r="I16" i="5"/>
  <c r="I17" i="5"/>
  <c r="I18" i="5"/>
  <c r="I19" i="5"/>
  <c r="I21" i="5"/>
  <c r="I22" i="5"/>
  <c r="I23" i="5"/>
  <c r="I24" i="5"/>
  <c r="I26" i="5"/>
  <c r="I28" i="5"/>
  <c r="I29" i="5"/>
  <c r="F26" i="5"/>
  <c r="C26" i="5"/>
  <c r="I2" i="5"/>
  <c r="H34" i="5"/>
  <c r="F34" i="5"/>
  <c r="C34" i="5"/>
  <c r="F33" i="5"/>
  <c r="C33" i="5"/>
  <c r="H32" i="5"/>
  <c r="F32" i="5"/>
  <c r="C32" i="5"/>
  <c r="H31" i="5"/>
  <c r="F31" i="5"/>
  <c r="C31" i="5"/>
  <c r="H30" i="5"/>
  <c r="F30" i="5"/>
  <c r="C30" i="5"/>
  <c r="H29" i="5"/>
  <c r="F29" i="5"/>
  <c r="C29" i="5"/>
  <c r="H28" i="5"/>
  <c r="F28" i="5"/>
  <c r="C28" i="5"/>
  <c r="F27" i="5"/>
  <c r="C27" i="5"/>
  <c r="F24" i="5"/>
  <c r="C24" i="5"/>
  <c r="F23" i="5"/>
  <c r="C23" i="5"/>
  <c r="F22" i="5"/>
  <c r="C22" i="5"/>
  <c r="F21" i="5"/>
  <c r="C21" i="5"/>
  <c r="F20" i="5"/>
  <c r="C20" i="5"/>
  <c r="H19" i="5"/>
  <c r="F19" i="5"/>
  <c r="C19" i="5"/>
  <c r="H18" i="5"/>
  <c r="F18" i="5"/>
  <c r="C18" i="5"/>
  <c r="H17" i="5"/>
  <c r="F17" i="5"/>
  <c r="C17" i="5"/>
  <c r="H16" i="5"/>
  <c r="F16" i="5"/>
  <c r="C16" i="5"/>
  <c r="H15" i="5"/>
  <c r="F15" i="5"/>
  <c r="C15" i="5"/>
  <c r="H14" i="5"/>
  <c r="F14" i="5"/>
  <c r="C14" i="5"/>
  <c r="H12" i="5"/>
  <c r="F12" i="5"/>
  <c r="C12" i="5"/>
  <c r="H11" i="5"/>
  <c r="F11" i="5"/>
  <c r="C11" i="5"/>
  <c r="H10" i="5"/>
  <c r="F10" i="5"/>
  <c r="C10" i="5"/>
  <c r="H9" i="5"/>
  <c r="F9" i="5"/>
  <c r="C9" i="5"/>
  <c r="H8" i="5"/>
  <c r="F8" i="5"/>
  <c r="C8" i="5"/>
  <c r="H7" i="5"/>
  <c r="F7" i="5"/>
  <c r="C7" i="5"/>
  <c r="H6" i="5"/>
  <c r="F6" i="5"/>
  <c r="C6" i="5"/>
  <c r="H5" i="5"/>
  <c r="F5" i="5"/>
  <c r="C5" i="5"/>
  <c r="H4" i="5"/>
  <c r="F4" i="5"/>
  <c r="C4" i="5"/>
  <c r="H3" i="5"/>
  <c r="F3" i="5"/>
  <c r="C3" i="5"/>
  <c r="H2" i="5"/>
  <c r="F2" i="5"/>
  <c r="C2" i="5"/>
</calcChain>
</file>

<file path=xl/sharedStrings.xml><?xml version="1.0" encoding="utf-8"?>
<sst xmlns="http://schemas.openxmlformats.org/spreadsheetml/2006/main" count="228" uniqueCount="50">
  <si>
    <t>SERVICIOS PERSONALES</t>
  </si>
  <si>
    <t>MATERIALES Y SUMINISTROS</t>
  </si>
  <si>
    <t>SERVICIOS GENERALES</t>
  </si>
  <si>
    <t>TRANSFERENCIAS, ASIGNACIONES, SUBSIDIOS Y OTRAS AYUDA</t>
  </si>
  <si>
    <t>BIENES MUEBLES, INMUEBLES E INTANGIBLES</t>
  </si>
  <si>
    <t>INVERSIÓN PÚBLICA</t>
  </si>
  <si>
    <t>DEUDA PÚBLICA</t>
  </si>
  <si>
    <t xml:space="preserve">Concepto </t>
  </si>
  <si>
    <t xml:space="preserve">Total </t>
  </si>
  <si>
    <t>Presupuesto aprobado</t>
  </si>
  <si>
    <t xml:space="preserve">Aumentos / Disminución </t>
  </si>
  <si>
    <t xml:space="preserve">Presupuesto Modificado </t>
  </si>
  <si>
    <t xml:space="preserve">   Remuneraciones al personal de carácter permanente</t>
  </si>
  <si>
    <t xml:space="preserve">   Remuneraciones adicionales y especiales</t>
  </si>
  <si>
    <t xml:space="preserve">   Combustibles y lubricantes</t>
  </si>
  <si>
    <t xml:space="preserve">   Materiales y artículos de construcción y reparación</t>
  </si>
  <si>
    <t xml:space="preserve">   Productos químicos, farmaceuticos y de laboratorios</t>
  </si>
  <si>
    <t xml:space="preserve">   Servicios de arrendamiento</t>
  </si>
  <si>
    <t xml:space="preserve">   Servicios profesionales, cientificos y tecnicos</t>
  </si>
  <si>
    <t xml:space="preserve">   Servicios de comunicación</t>
  </si>
  <si>
    <t xml:space="preserve">   Pensiones y jubilaciones</t>
  </si>
  <si>
    <t xml:space="preserve">   Transferencias al resto del sector público</t>
  </si>
  <si>
    <t xml:space="preserve">   Obra publica del dominio público</t>
  </si>
  <si>
    <t xml:space="preserve">   Adeudos de ejercicios fiscales anteriores (ADEFAS)</t>
  </si>
  <si>
    <t xml:space="preserve">   Intereses de la deuda pública</t>
  </si>
  <si>
    <t xml:space="preserve">   Servicios de instalación, reparación, mantenimiento y conservación</t>
  </si>
  <si>
    <t>Devengado</t>
  </si>
  <si>
    <t xml:space="preserve">   Herramientas, refacciones y accesorios menores </t>
  </si>
  <si>
    <t xml:space="preserve">  Materiales de administración, emisión de documentos y art. De oficina</t>
  </si>
  <si>
    <t xml:space="preserve">   Servicios oficiales</t>
  </si>
  <si>
    <t xml:space="preserve">   Ayudas sociales</t>
  </si>
  <si>
    <t xml:space="preserve">   Transferencias internas y asignaciones al sector público</t>
  </si>
  <si>
    <t xml:space="preserve">   Mobiliario y equipo de administración </t>
  </si>
  <si>
    <t xml:space="preserve">   Armonización de la deuda pública</t>
  </si>
  <si>
    <t>%</t>
  </si>
  <si>
    <t>Cuenta</t>
  </si>
  <si>
    <t>% Devengado</t>
  </si>
  <si>
    <t xml:space="preserve">%  del Presup. </t>
  </si>
  <si>
    <t>Subejercicio</t>
  </si>
  <si>
    <t xml:space="preserve">   Maquinaria, otros equipos y herramientas</t>
  </si>
  <si>
    <t xml:space="preserve">   Activos intangibles</t>
  </si>
  <si>
    <t>Presupuesto de Egresos 2024</t>
  </si>
  <si>
    <t xml:space="preserve">   Servicios Básicos </t>
  </si>
  <si>
    <t xml:space="preserve">   Vehículos y equipo de transporte</t>
  </si>
  <si>
    <t>Presupuesto Modificado 2024</t>
  </si>
  <si>
    <t>Presupuesto</t>
  </si>
  <si>
    <t xml:space="preserve">Monto </t>
  </si>
  <si>
    <t xml:space="preserve">Presupuesto Devengado </t>
  </si>
  <si>
    <t xml:space="preserve">Presupuesto Por Ejercer </t>
  </si>
  <si>
    <t xml:space="preserve">  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</si>
</sst>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4" fontId="2" fillId="0" borderId="0" xfId="0" applyNumberFormat="1" applyFont="1"/>
    <xf numFmtId="10" fontId="2" fillId="0" borderId="0" xfId="1" applyNumberFormat="1" applyFont="1"/>
    <xf numFmtId="10" fontId="0" fillId="0" borderId="0" xfId="1" applyNumberFormat="1" applyFont="1"/>
    <xf numFmtId="10" fontId="1" fillId="0" borderId="0" xfId="1" applyNumberFormat="1" applyFont="1"/>
    <xf numFmtId="10" fontId="0" fillId="0" borderId="1" xfId="1" applyNumberFormat="1" applyFont="1" applyBorder="1"/>
    <xf numFmtId="0" fontId="2" fillId="2" borderId="0" xfId="0" applyFont="1" applyFill="1"/>
    <xf numFmtId="4" fontId="2" fillId="2" borderId="0" xfId="0" applyNumberFormat="1" applyFont="1" applyFill="1"/>
    <xf numFmtId="10" fontId="2" fillId="2" borderId="0" xfId="1" applyNumberFormat="1" applyFont="1" applyFill="1"/>
    <xf numFmtId="10" fontId="3" fillId="0" borderId="0" xfId="1" applyNumberFormat="1" applyFont="1"/>
    <xf numFmtId="10" fontId="4" fillId="2" borderId="0" xfId="1" applyNumberFormat="1" applyFont="1" applyFill="1"/>
    <xf numFmtId="10" fontId="4" fillId="0" borderId="0" xfId="1" applyNumberFormat="1" applyFont="1"/>
    <xf numFmtId="4" fontId="0" fillId="0" borderId="2" xfId="0" applyNumberFormat="1" applyBorder="1"/>
    <xf numFmtId="10" fontId="1" fillId="0" borderId="2" xfId="1" applyNumberFormat="1" applyFont="1" applyBorder="1"/>
    <xf numFmtId="10" fontId="0" fillId="0" borderId="2" xfId="1" applyNumberFormat="1" applyFont="1" applyBorder="1"/>
    <xf numFmtId="10" fontId="3" fillId="0" borderId="2" xfId="1" applyNumberFormat="1" applyFont="1" applyBorder="1"/>
    <xf numFmtId="10" fontId="1" fillId="0" borderId="1" xfId="1" applyNumberFormat="1" applyFont="1" applyFill="1" applyBorder="1"/>
    <xf numFmtId="10" fontId="1" fillId="0" borderId="0" xfId="1" applyNumberFormat="1" applyFont="1" applyFill="1"/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10" fontId="2" fillId="0" borderId="0" xfId="1" applyNumberFormat="1" applyFont="1" applyBorder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0" fontId="5" fillId="0" borderId="0" xfId="1" applyNumberFormat="1" applyFont="1"/>
    <xf numFmtId="10" fontId="6" fillId="2" borderId="0" xfId="1" applyNumberFormat="1" applyFont="1" applyFill="1"/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0" fontId="2" fillId="0" borderId="0" xfId="1" applyNumberFormat="1" applyFont="1" applyFill="1" applyBorder="1" applyAlignment="1">
      <alignment horizontal="center" vertical="center" wrapText="1"/>
    </xf>
    <xf numFmtId="10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4" fontId="2" fillId="0" borderId="0" xfId="0" applyNumberFormat="1" applyFont="1" applyFill="1"/>
    <xf numFmtId="10" fontId="2" fillId="0" borderId="0" xfId="1" applyNumberFormat="1" applyFont="1" applyFill="1"/>
    <xf numFmtId="10" fontId="4" fillId="0" borderId="0" xfId="1" applyNumberFormat="1" applyFont="1" applyFill="1"/>
    <xf numFmtId="4" fontId="0" fillId="0" borderId="0" xfId="0" applyNumberFormat="1" applyFill="1"/>
    <xf numFmtId="10" fontId="0" fillId="0" borderId="0" xfId="1" applyNumberFormat="1" applyFont="1" applyFill="1"/>
    <xf numFmtId="10" fontId="3" fillId="0" borderId="0" xfId="1" applyNumberFormat="1" applyFont="1" applyFill="1"/>
    <xf numFmtId="4" fontId="0" fillId="0" borderId="2" xfId="0" applyNumberFormat="1" applyFill="1" applyBorder="1"/>
    <xf numFmtId="10" fontId="1" fillId="0" borderId="2" xfId="1" applyNumberFormat="1" applyFont="1" applyFill="1" applyBorder="1"/>
    <xf numFmtId="10" fontId="0" fillId="0" borderId="2" xfId="1" applyNumberFormat="1" applyFont="1" applyFill="1" applyBorder="1"/>
    <xf numFmtId="10" fontId="3" fillId="0" borderId="2" xfId="1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/>
    <xf numFmtId="4" fontId="2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D4C-4476-8E2F-D59ABF5FB05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D4C-4476-8E2F-D59ABF5FB05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D4C-4476-8E2F-D59ABF5FB05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D4C-4476-8E2F-D59ABF5FB05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D4C-4476-8E2F-D59ABF5FB05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CD4C-4476-8E2F-D59ABF5FB05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CD4C-4476-8E2F-D59ABF5FB05E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MATERIALES Y SUMINISTROS</c:v>
                </c:pt>
                <c:pt idx="3">
                  <c:v>INVERSIÓN PÚBLICA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'1ER TRIM'!$B$44:$B$50</c:f>
              <c:numCache>
                <c:formatCode>0.00%</c:formatCode>
                <c:ptCount val="7"/>
                <c:pt idx="0">
                  <c:v>2.8317424440551736E-3</c:v>
                </c:pt>
                <c:pt idx="1">
                  <c:v>8.16200227215437E-3</c:v>
                </c:pt>
                <c:pt idx="2">
                  <c:v>0.11454154278890769</c:v>
                </c:pt>
                <c:pt idx="3">
                  <c:v>0.11611646808464453</c:v>
                </c:pt>
                <c:pt idx="4">
                  <c:v>0.19994616616629304</c:v>
                </c:pt>
                <c:pt idx="5">
                  <c:v>0.25292227172897952</c:v>
                </c:pt>
                <c:pt idx="6">
                  <c:v>0.30547980651496576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D4C-4476-8E2F-D59ABF5FB05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049-4CF7-A2D9-C6AAE76BE22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049-4CF7-A2D9-C6AAE76BE22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TRIM'!$B$75:$B$76</c:f>
              <c:numCache>
                <c:formatCode>#,##0.00</c:formatCode>
                <c:ptCount val="2"/>
                <c:pt idx="0">
                  <c:v>504038679.16000003</c:v>
                </c:pt>
                <c:pt idx="1">
                  <c:v>1533717364.6899998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E-4556-97CE-E3F47774A52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6746-473E-8DC0-3CBC39997B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6746-473E-8DC0-3CBC39997B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6746-473E-8DC0-3CBC39997B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6746-473E-8DC0-3CBC39997B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746-473E-8DC0-3CBC39997BE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6746-473E-8DC0-3CBC39997BE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6746-473E-8DC0-3CBC39997B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MATERIALES Y SUMINISTROS</c:v>
                </c:pt>
                <c:pt idx="3">
                  <c:v>INVERSIÓN PÚBLICA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'2DO TRIM'!$B$44:$B$50</c:f>
              <c:numCache>
                <c:formatCode>0.00%</c:formatCode>
                <c:ptCount val="7"/>
                <c:pt idx="0">
                  <c:v>3.6428534180192843E-3</c:v>
                </c:pt>
                <c:pt idx="1">
                  <c:v>6.2568204974969956E-3</c:v>
                </c:pt>
                <c:pt idx="2">
                  <c:v>0.11471266461577465</c:v>
                </c:pt>
                <c:pt idx="3">
                  <c:v>0.11848937733114603</c:v>
                </c:pt>
                <c:pt idx="4">
                  <c:v>0.19749689821987021</c:v>
                </c:pt>
                <c:pt idx="5">
                  <c:v>0.254947816085766</c:v>
                </c:pt>
                <c:pt idx="6">
                  <c:v>0.30445356983192695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46-473E-8DC0-3CBC39997BE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941-4A29-95F1-412FE5D355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941-4A29-95F1-412FE5D355E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TRIM'!$B$75:$B$76</c:f>
              <c:numCache>
                <c:formatCode>#,##0.00</c:formatCode>
                <c:ptCount val="2"/>
                <c:pt idx="0">
                  <c:v>1046869286.6</c:v>
                </c:pt>
                <c:pt idx="1">
                  <c:v>1030221699.9799999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41-4A29-95F1-412FE5D355E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aseline="0"/>
              <a:t>Presupuesto de Egresos 2024</a:t>
            </a:r>
            <a:r>
              <a:rPr lang="es-MX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321-4F47-882B-A7845FB8777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321-4F47-882B-A7845FB8777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321-4F47-882B-A7845FB8777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321-4F47-882B-A7845FB8777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321-4F47-882B-A7845FB8777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321-4F47-882B-A7845FB8777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2321-4F47-882B-A7845FB87779}"/>
              </c:ext>
            </c:extLst>
          </c:dPt>
          <c:dLbls>
            <c:dLbl>
              <c:idx val="0"/>
              <c:layout>
                <c:manualLayout>
                  <c:x val="-1.1195265655793067E-2"/>
                  <c:y val="0.190427795115461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21-4F47-882B-A7845FB87779}"/>
                </c:ext>
              </c:extLst>
            </c:dLbl>
            <c:dLbl>
              <c:idx val="1"/>
              <c:layout>
                <c:manualLayout>
                  <c:x val="2.7333557149949493E-3"/>
                  <c:y val="0.1282645983041529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21-4F47-882B-A7845FB87779}"/>
                </c:ext>
              </c:extLst>
            </c:dLbl>
            <c:dLbl>
              <c:idx val="2"/>
              <c:layout>
                <c:manualLayout>
                  <c:x val="-4.460300952201942E-2"/>
                  <c:y val="0.1261992756815409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21-4F47-882B-A7845FB87779}"/>
                </c:ext>
              </c:extLst>
            </c:dLbl>
            <c:dLbl>
              <c:idx val="3"/>
              <c:layout>
                <c:manualLayout>
                  <c:x val="-9.1926211850920023E-2"/>
                  <c:y val="5.246207993470931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21-4F47-882B-A7845FB87779}"/>
                </c:ext>
              </c:extLst>
            </c:dLbl>
            <c:dLbl>
              <c:idx val="4"/>
              <c:layout>
                <c:manualLayout>
                  <c:x val="-0.11534797916807024"/>
                  <c:y val="-0.1381893275091080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21-4F47-882B-A7845FB87779}"/>
                </c:ext>
              </c:extLst>
            </c:dLbl>
            <c:dLbl>
              <c:idx val="5"/>
              <c:layout>
                <c:manualLayout>
                  <c:x val="9.0233716633443262E-2"/>
                  <c:y val="-0.2186379845212867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21-4F47-882B-A7845FB87779}"/>
                </c:ext>
              </c:extLst>
            </c:dLbl>
            <c:dLbl>
              <c:idx val="6"/>
              <c:layout>
                <c:manualLayout>
                  <c:x val="8.0411073374295927E-2"/>
                  <c:y val="0.1050228275212161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21-4F47-882B-A7845FB8777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TRIM'!$A$44:$A$50</c:f>
              <c:strCache>
                <c:ptCount val="7"/>
                <c:pt idx="0">
                  <c:v>BIENES MUEBLES, INMUEBLES E INTANGIBLES</c:v>
                </c:pt>
                <c:pt idx="1">
                  <c:v>DEUDA PÚBLICA</c:v>
                </c:pt>
                <c:pt idx="2">
                  <c:v>INVERSIÓN PÚBLICA</c:v>
                </c:pt>
                <c:pt idx="3">
                  <c:v>MATERIALES Y SUMINISTROS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'3ER TRIM'!$B$44:$B$50</c:f>
              <c:numCache>
                <c:formatCode>0.00%</c:formatCode>
                <c:ptCount val="7"/>
                <c:pt idx="0">
                  <c:v>5.3391914349650788E-3</c:v>
                </c:pt>
                <c:pt idx="1">
                  <c:v>6.187590645752571E-3</c:v>
                </c:pt>
                <c:pt idx="2">
                  <c:v>0.10452549611875006</c:v>
                </c:pt>
                <c:pt idx="3">
                  <c:v>0.11694435602532066</c:v>
                </c:pt>
                <c:pt idx="4">
                  <c:v>0.19890252665791797</c:v>
                </c:pt>
                <c:pt idx="5">
                  <c:v>0.26496007395622945</c:v>
                </c:pt>
                <c:pt idx="6">
                  <c:v>0.30314076516106425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21-4F47-882B-A7845FB877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046-45C9-9908-E961A75C53A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046-45C9-9908-E961A75C53A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TRIM'!$B$75:$B$76</c:f>
              <c:numCache>
                <c:formatCode>#,##0.00</c:formatCode>
                <c:ptCount val="2"/>
                <c:pt idx="0">
                  <c:v>1578388186.8499999</c:v>
                </c:pt>
                <c:pt idx="1">
                  <c:v>515156900.67000008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6-45C9-9908-E961A75C53A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Presupuesto de Egresos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TRIM'!$B$43</c:f>
              <c:strCache>
                <c:ptCount val="1"/>
                <c:pt idx="0">
                  <c:v>%  del Presup.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5F0-48A2-99CC-A734E85B701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5F0-48A2-99CC-A734E85B701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5F0-48A2-99CC-A734E85B701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5F0-48A2-99CC-A734E85B701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5F0-48A2-99CC-A734E85B701E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05F0-48A2-99CC-A734E85B701E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05F0-48A2-99CC-A734E85B70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TRIM'!$A$44:$A$50</c:f>
              <c:strCache>
                <c:ptCount val="7"/>
                <c:pt idx="0">
                  <c:v>DEUDA PÚBLICA</c:v>
                </c:pt>
                <c:pt idx="1">
                  <c:v>BIENES MUEBLES, INMUEBLES E INTANGIBLES</c:v>
                </c:pt>
                <c:pt idx="2">
                  <c:v>INVERSIÓN PÚBLICA</c:v>
                </c:pt>
                <c:pt idx="3">
                  <c:v>MATERIALES Y SUMINISTROS</c:v>
                </c:pt>
                <c:pt idx="4">
                  <c:v>SERVICIOS GENERALES</c:v>
                </c:pt>
                <c:pt idx="5">
                  <c:v>TRANSFERENCIAS, ASIGNACIONES, SUBSIDIOS Y OTRAS AYUDA</c:v>
                </c:pt>
                <c:pt idx="6">
                  <c:v>SERVICIOS PERSONALES</c:v>
                </c:pt>
              </c:strCache>
            </c:strRef>
          </c:cat>
          <c:val>
            <c:numRef>
              <c:f>'4TO TRIM'!$B$44:$B$50</c:f>
              <c:numCache>
                <c:formatCode>0.00%</c:formatCode>
                <c:ptCount val="7"/>
                <c:pt idx="0">
                  <c:v>5.368046723595506E-3</c:v>
                </c:pt>
                <c:pt idx="1">
                  <c:v>6.1454012089887638E-3</c:v>
                </c:pt>
                <c:pt idx="2">
                  <c:v>9.564608898426967E-2</c:v>
                </c:pt>
                <c:pt idx="3">
                  <c:v>0.12999383567191011</c:v>
                </c:pt>
                <c:pt idx="4">
                  <c:v>0.22526048899325843</c:v>
                </c:pt>
                <c:pt idx="5">
                  <c:v>0.24380373216629211</c:v>
                </c:pt>
                <c:pt idx="6">
                  <c:v>0.29378240625168539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F0-48A2-99CC-A734E85B70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Gasto del Presupuesto de Egresos 2024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TRIM'!$B$74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1F6-4303-B23A-A1DFF190DB5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1F6-4303-B23A-A1DFF190DB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TRIM'!$A$75:$A$76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TRIM'!$B$75:$B$76</c:f>
              <c:numCache>
                <c:formatCode>#,##0.00</c:formatCode>
                <c:ptCount val="2"/>
                <c:pt idx="0">
                  <c:v>2214171081.4699998</c:v>
                </c:pt>
                <c:pt idx="1">
                  <c:v>10828918.53000021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F6-4303-B23A-A1DFF190DB5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D179EA5-F7D1-4F1C-A4F1-44111A752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68</xdr:row>
      <xdr:rowOff>0</xdr:rowOff>
    </xdr:from>
    <xdr:to>
      <xdr:col>8</xdr:col>
      <xdr:colOff>1495425</xdr:colOff>
      <xdr:row>87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CDCA97-47AF-824D-43D1-EBD41D4BC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08EEA-B10A-45CF-AA3C-3DB9DEB3F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152400</xdr:colOff>
      <xdr:row>68</xdr:row>
      <xdr:rowOff>0</xdr:rowOff>
    </xdr:from>
    <xdr:to>
      <xdr:col>8</xdr:col>
      <xdr:colOff>1495425</xdr:colOff>
      <xdr:row>87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C91BDF-0EE7-4C5E-A40A-6FE0EF189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431426</xdr:colOff>
      <xdr:row>42</xdr:row>
      <xdr:rowOff>40341</xdr:rowOff>
    </xdr:from>
    <xdr:to>
      <xdr:col>10</xdr:col>
      <xdr:colOff>448234</xdr:colOff>
      <xdr:row>62</xdr:row>
      <xdr:rowOff>112059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3DA417-474C-4E3C-B7D1-FD7BB62394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464127</xdr:colOff>
      <xdr:row>67</xdr:row>
      <xdr:rowOff>8659</xdr:rowOff>
    </xdr:from>
    <xdr:to>
      <xdr:col>10</xdr:col>
      <xdr:colOff>389659</xdr:colOff>
      <xdr:row>86</xdr:row>
      <xdr:rowOff>65809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6BA4E4-DD28-4DAD-9F0C-1A6D7CCCD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258244</xdr:colOff>
      <xdr:row>41</xdr:row>
      <xdr:rowOff>187546</xdr:rowOff>
    </xdr:from>
    <xdr:to>
      <xdr:col>9</xdr:col>
      <xdr:colOff>474211</xdr:colOff>
      <xdr:row>62</xdr:row>
      <xdr:rowOff>68764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55D45C7-F708-4103-BFFC-3F772FBCC4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232806</xdr:colOff>
      <xdr:row>69</xdr:row>
      <xdr:rowOff>49481</xdr:rowOff>
    </xdr:from>
    <xdr:to>
      <xdr:col>9</xdr:col>
      <xdr:colOff>362445</xdr:colOff>
      <xdr:row>88</xdr:row>
      <xdr:rowOff>106631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3DCA94C-90ED-4E50-9F9E-B86B9C1E90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EB2DF-1294-4CEF-B45F-400B149B2C8C}">
  <dimension ref="A1:I82"/>
  <sheetViews>
    <sheetView topLeftCell="A13" zoomScale="130" zoomScaleNormal="130" workbookViewId="0">
      <selection activeCell="A19" sqref="A19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140625" style="7" customWidth="1"/>
    <col min="4" max="5" width="17.140625" customWidth="1"/>
    <col min="6" max="6" width="8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0" si="0">B2/$B$34</f>
        <v>0.30994826610029558</v>
      </c>
      <c r="D2" s="11">
        <v>-400</v>
      </c>
      <c r="E2" s="11">
        <v>622493322</v>
      </c>
      <c r="F2" s="12">
        <f t="shared" ref="F2:F30" si="1">E2/$E$34</f>
        <v>0.30547980651496576</v>
      </c>
      <c r="G2" s="11">
        <v>154806467.25999999</v>
      </c>
      <c r="H2" s="14">
        <f>(G2*100/E2)/100</f>
        <v>0.24868775581820618</v>
      </c>
      <c r="I2" s="11">
        <f>E2-G2</f>
        <v>467686854.74000001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6619659</v>
      </c>
      <c r="E3" s="1">
        <v>427154339</v>
      </c>
      <c r="F3" s="7">
        <f t="shared" si="1"/>
        <v>0.20961995931218694</v>
      </c>
      <c r="G3" s="1">
        <v>106266777.86</v>
      </c>
      <c r="H3" s="13">
        <f t="shared" ref="H3:H29" si="2">(G3*100/E3)/100</f>
        <v>0.24877841135543283</v>
      </c>
      <c r="I3" s="1">
        <f t="shared" ref="I3:I29" si="3">E3-G3</f>
        <v>320887561.13999999</v>
      </c>
    </row>
    <row r="4" spans="1:9" x14ac:dyDescent="0.25">
      <c r="A4" t="s">
        <v>13</v>
      </c>
      <c r="B4" s="1">
        <v>77800000</v>
      </c>
      <c r="C4" s="7">
        <f t="shared" si="0"/>
        <v>3.8737700076922219E-2</v>
      </c>
      <c r="D4" s="1">
        <v>6583332.8099999996</v>
      </c>
      <c r="E4" s="1">
        <v>82376732.810000002</v>
      </c>
      <c r="F4" s="7">
        <f t="shared" si="1"/>
        <v>4.0425218248580391E-2</v>
      </c>
      <c r="G4" s="1">
        <v>22115985.969999999</v>
      </c>
      <c r="H4" s="13">
        <f t="shared" si="2"/>
        <v>0.26847369658384002</v>
      </c>
      <c r="I4" s="1">
        <f t="shared" si="3"/>
        <v>60260746.840000004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10548172.09</v>
      </c>
      <c r="E5" s="11">
        <v>233407721.09</v>
      </c>
      <c r="F5" s="12">
        <f t="shared" si="1"/>
        <v>0.11454154278890769</v>
      </c>
      <c r="G5" s="11">
        <v>77915121.420000002</v>
      </c>
      <c r="H5" s="14">
        <f t="shared" si="2"/>
        <v>0.33381552699345624</v>
      </c>
      <c r="I5" s="11">
        <f t="shared" si="3"/>
        <v>155492599.67000002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1669857.72</v>
      </c>
      <c r="E6" s="1">
        <v>7715206.7199999997</v>
      </c>
      <c r="F6" s="7">
        <f t="shared" si="1"/>
        <v>3.7861287386606909E-3</v>
      </c>
      <c r="G6" s="1">
        <v>2575092.54</v>
      </c>
      <c r="H6" s="13">
        <f t="shared" si="2"/>
        <v>0.33376844373134312</v>
      </c>
      <c r="I6" s="1">
        <f t="shared" si="3"/>
        <v>5140114.18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1043234.97</v>
      </c>
      <c r="E7" s="1">
        <v>6322334.9699999997</v>
      </c>
      <c r="F7" s="7">
        <f t="shared" si="1"/>
        <v>3.1025965983911418E-3</v>
      </c>
      <c r="G7" s="1">
        <v>1947955.87</v>
      </c>
      <c r="H7" s="13">
        <f t="shared" si="2"/>
        <v>0.30810703312039162</v>
      </c>
      <c r="I7" s="1">
        <f t="shared" si="3"/>
        <v>4374379.0999999996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2558945.54</v>
      </c>
      <c r="E8" s="1">
        <v>9877545.5399999991</v>
      </c>
      <c r="F8" s="7">
        <f t="shared" si="1"/>
        <v>4.8472659766171152E-3</v>
      </c>
      <c r="G8" s="1">
        <v>6967738.8300000001</v>
      </c>
      <c r="H8" s="29">
        <f t="shared" si="2"/>
        <v>0.70541196715150756</v>
      </c>
      <c r="I8" s="1">
        <f t="shared" si="3"/>
        <v>2909806.709999999</v>
      </c>
    </row>
    <row r="9" spans="1:9" x14ac:dyDescent="0.25">
      <c r="A9" t="s">
        <v>3</v>
      </c>
      <c r="B9" s="1">
        <v>196000000</v>
      </c>
      <c r="C9" s="7">
        <f t="shared" si="0"/>
        <v>9.7591121016410723E-2</v>
      </c>
      <c r="D9" s="1">
        <v>232713.89</v>
      </c>
      <c r="E9" s="1">
        <v>196232713.88999999</v>
      </c>
      <c r="F9" s="7">
        <f t="shared" si="1"/>
        <v>9.6298433015195986E-2</v>
      </c>
      <c r="G9" s="1">
        <v>61555466.490000002</v>
      </c>
      <c r="H9" s="13">
        <f t="shared" si="2"/>
        <v>0.31368605809786371</v>
      </c>
      <c r="I9" s="1">
        <f t="shared" si="3"/>
        <v>134677247.39999998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3959719.85</v>
      </c>
      <c r="E10" s="1">
        <v>7945719.8499999996</v>
      </c>
      <c r="F10" s="7">
        <f t="shared" si="1"/>
        <v>3.8992498017514834E-3</v>
      </c>
      <c r="G10" s="1">
        <v>4052513.08</v>
      </c>
      <c r="H10" s="29">
        <f t="shared" si="2"/>
        <v>0.5100246618939126</v>
      </c>
      <c r="I10" s="1">
        <f t="shared" si="3"/>
        <v>3893206.7699999996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28190436.550000001</v>
      </c>
      <c r="E11" s="11">
        <v>407441508.55000001</v>
      </c>
      <c r="F11" s="12">
        <f t="shared" si="1"/>
        <v>0.19994616616629304</v>
      </c>
      <c r="G11" s="11">
        <v>107313370.63</v>
      </c>
      <c r="H11" s="14">
        <f t="shared" si="2"/>
        <v>0.26338350015418427</v>
      </c>
      <c r="I11" s="11">
        <f t="shared" si="3"/>
        <v>300128137.92000002</v>
      </c>
    </row>
    <row r="12" spans="1:9" x14ac:dyDescent="0.25">
      <c r="A12" t="s">
        <v>17</v>
      </c>
      <c r="B12" s="1">
        <v>61561523</v>
      </c>
      <c r="C12" s="7">
        <f t="shared" si="0"/>
        <v>3.0652336944120166E-2</v>
      </c>
      <c r="D12" s="1">
        <v>4500083.1500000004</v>
      </c>
      <c r="E12" s="1">
        <v>66061606.149999999</v>
      </c>
      <c r="F12" s="7">
        <f t="shared" si="1"/>
        <v>3.2418800253040898E-2</v>
      </c>
      <c r="G12" s="1">
        <v>25303471.52</v>
      </c>
      <c r="H12" s="29">
        <f t="shared" si="2"/>
        <v>0.38302840325355908</v>
      </c>
      <c r="I12" s="1">
        <f t="shared" si="3"/>
        <v>40758134.629999995</v>
      </c>
    </row>
    <row r="13" spans="1:9" x14ac:dyDescent="0.25">
      <c r="A13" t="s">
        <v>42</v>
      </c>
      <c r="B13" s="1">
        <v>63340800</v>
      </c>
      <c r="C13" s="7">
        <f t="shared" si="0"/>
        <v>3.1538263663654434E-2</v>
      </c>
      <c r="D13" s="1">
        <v>266153.07</v>
      </c>
      <c r="E13" s="1">
        <v>63606953.07</v>
      </c>
      <c r="F13" s="7">
        <f t="shared" si="1"/>
        <v>3.1214213920242033E-2</v>
      </c>
      <c r="G13" s="1">
        <v>14957161.689999999</v>
      </c>
      <c r="H13" s="13">
        <f t="shared" si="2"/>
        <v>0.2351497905195917</v>
      </c>
      <c r="I13" s="1">
        <f t="shared" si="3"/>
        <v>48649791.380000003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7925268.5199999996</v>
      </c>
      <c r="E14" s="1">
        <v>29341866.52</v>
      </c>
      <c r="F14" s="7">
        <f t="shared" si="1"/>
        <v>1.439910660972127E-2</v>
      </c>
      <c r="G14" s="1">
        <v>8991544.9100000001</v>
      </c>
      <c r="H14" s="13">
        <f t="shared" si="2"/>
        <v>0.30644079523268175</v>
      </c>
      <c r="I14" s="1">
        <f t="shared" si="3"/>
        <v>20350321.609999999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8684149.1300000008</v>
      </c>
      <c r="E15" s="1">
        <v>188102247.13</v>
      </c>
      <c r="F15" s="7">
        <f t="shared" si="1"/>
        <v>9.2308521276478317E-2</v>
      </c>
      <c r="G15" s="1">
        <v>40130491.149999999</v>
      </c>
      <c r="H15" s="13">
        <f t="shared" si="2"/>
        <v>0.21334402837976346</v>
      </c>
      <c r="I15" s="1">
        <f t="shared" si="3"/>
        <v>147971755.97999999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3915477.6</v>
      </c>
      <c r="E16" s="1">
        <v>18915477.600000001</v>
      </c>
      <c r="F16" s="7">
        <f t="shared" si="1"/>
        <v>9.2825034954931909E-3</v>
      </c>
      <c r="G16" s="1">
        <v>3237509.29</v>
      </c>
      <c r="H16" s="13">
        <f t="shared" si="2"/>
        <v>0.17115662413937674</v>
      </c>
      <c r="I16" s="1">
        <f t="shared" si="3"/>
        <v>15677968.310000002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1237303.57</v>
      </c>
      <c r="E17" s="1">
        <v>22375519.57</v>
      </c>
      <c r="F17" s="7">
        <f t="shared" si="1"/>
        <v>1.098047022730218E-2</v>
      </c>
      <c r="G17" s="1">
        <v>6150557.6699999999</v>
      </c>
      <c r="H17" s="13">
        <f t="shared" si="2"/>
        <v>0.27487887603049743</v>
      </c>
      <c r="I17" s="1">
        <f t="shared" si="3"/>
        <v>16224961.9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43688886.840000004</v>
      </c>
      <c r="E18" s="11">
        <v>515393887.83999997</v>
      </c>
      <c r="F18" s="12">
        <f t="shared" si="1"/>
        <v>0.25292227172897952</v>
      </c>
      <c r="G18" s="11">
        <v>151208586.12</v>
      </c>
      <c r="H18" s="14">
        <f t="shared" si="2"/>
        <v>0.2933845155861482</v>
      </c>
      <c r="I18" s="11">
        <f t="shared" si="3"/>
        <v>364185301.71999997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30973873.850000001</v>
      </c>
      <c r="E19" s="1">
        <v>166803874.84999999</v>
      </c>
      <c r="F19" s="7">
        <f t="shared" si="1"/>
        <v>8.1856645869567354E-2</v>
      </c>
      <c r="G19" s="1">
        <v>47568652.159999996</v>
      </c>
      <c r="H19" s="13">
        <f t="shared" si="2"/>
        <v>0.28517714113521986</v>
      </c>
      <c r="I19" s="1">
        <f t="shared" si="3"/>
        <v>119235222.69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3492346.5</v>
      </c>
      <c r="E21" s="1">
        <v>92367346.5</v>
      </c>
      <c r="F21" s="7">
        <f t="shared" si="1"/>
        <v>4.5327970822987874E-2</v>
      </c>
      <c r="G21" s="1">
        <v>31060921.73</v>
      </c>
      <c r="H21" s="13">
        <f t="shared" si="2"/>
        <v>0.33627599911620282</v>
      </c>
      <c r="I21" s="1">
        <f t="shared" si="3"/>
        <v>61306424.769999996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9405666.4900000002</v>
      </c>
      <c r="E22" s="1">
        <v>254905666.49000001</v>
      </c>
      <c r="F22" s="7">
        <f t="shared" si="1"/>
        <v>0.12509135588595693</v>
      </c>
      <c r="G22" s="1">
        <v>72288457.769999996</v>
      </c>
      <c r="H22" s="13">
        <f t="shared" si="2"/>
        <v>0.28358905773024817</v>
      </c>
      <c r="I22" s="1">
        <f t="shared" si="3"/>
        <v>182617208.72000003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4051400.28</v>
      </c>
      <c r="E23" s="11">
        <v>5770400.2800000003</v>
      </c>
      <c r="F23" s="12">
        <f t="shared" si="1"/>
        <v>2.8317424440551736E-3</v>
      </c>
      <c r="G23" s="11">
        <v>1802861</v>
      </c>
      <c r="H23" s="14">
        <f t="shared" si="2"/>
        <v>0.31243257183538053</v>
      </c>
      <c r="I23" s="11">
        <f t="shared" si="3"/>
        <v>3967539.2800000003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2380916.2799999998</v>
      </c>
      <c r="E24" s="1">
        <v>2730916.28</v>
      </c>
      <c r="F24" s="7">
        <f t="shared" si="1"/>
        <v>1.3401585966298444E-3</v>
      </c>
      <c r="G24" s="1">
        <v>57632</v>
      </c>
      <c r="H24" s="13">
        <f t="shared" si="2"/>
        <v>2.1103539651534099E-2</v>
      </c>
      <c r="I24" s="1">
        <f t="shared" si="3"/>
        <v>2673284.2799999998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0</v>
      </c>
      <c r="E25" s="1">
        <v>559000</v>
      </c>
      <c r="F25" s="7">
        <f t="shared" si="1"/>
        <v>2.7432135543755412E-4</v>
      </c>
      <c r="G25" s="1">
        <v>0</v>
      </c>
      <c r="H25" s="13">
        <f t="shared" si="2"/>
        <v>0</v>
      </c>
      <c r="I25" s="1">
        <f t="shared" si="3"/>
        <v>559000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1670484</v>
      </c>
      <c r="E26" s="1">
        <v>2420484</v>
      </c>
      <c r="F26" s="7">
        <f t="shared" si="1"/>
        <v>1.1878183393468924E-3</v>
      </c>
      <c r="G26" s="1">
        <v>1745229</v>
      </c>
      <c r="H26" s="29">
        <f t="shared" si="2"/>
        <v>0.72102480330380203</v>
      </c>
      <c r="I26" s="1">
        <f t="shared" si="3"/>
        <v>675255</v>
      </c>
    </row>
    <row r="27" spans="1:9" x14ac:dyDescent="0.25">
      <c r="A27" t="s">
        <v>40</v>
      </c>
      <c r="B27" s="1">
        <v>0</v>
      </c>
      <c r="C27" s="7">
        <f t="shared" si="0"/>
        <v>0</v>
      </c>
      <c r="D27" s="1">
        <v>0</v>
      </c>
      <c r="E27" s="1">
        <v>0</v>
      </c>
      <c r="F27" s="7">
        <f t="shared" si="1"/>
        <v>0</v>
      </c>
      <c r="G27" s="1">
        <v>0</v>
      </c>
      <c r="H27" s="13">
        <v>0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-10780051.369999999</v>
      </c>
      <c r="E28" s="11">
        <v>236617034.63</v>
      </c>
      <c r="F28" s="12">
        <f t="shared" si="1"/>
        <v>0.11611646808464453</v>
      </c>
      <c r="G28" s="11">
        <v>7962415.0999999996</v>
      </c>
      <c r="H28" s="14">
        <f t="shared" si="2"/>
        <v>3.3651064524795916E-2</v>
      </c>
      <c r="I28" s="11">
        <f t="shared" si="3"/>
        <v>228654619.53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-10780051.369999999</v>
      </c>
      <c r="E29" s="1">
        <v>236617034.63</v>
      </c>
      <c r="F29" s="7">
        <f t="shared" si="1"/>
        <v>0.11611646808464453</v>
      </c>
      <c r="G29" s="1">
        <v>7962415.0999999996</v>
      </c>
      <c r="H29" s="13">
        <f t="shared" si="2"/>
        <v>3.3651064524795916E-2</v>
      </c>
      <c r="I29" s="1">
        <f t="shared" si="3"/>
        <v>228654619.53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-46321830.539999999</v>
      </c>
      <c r="E30" s="11">
        <v>16632169.460000001</v>
      </c>
      <c r="F30" s="12">
        <f t="shared" si="1"/>
        <v>8.16200227215437E-3</v>
      </c>
      <c r="G30" s="11">
        <v>3029857.63</v>
      </c>
      <c r="H30" s="14">
        <f>(G30*100/E30)/100</f>
        <v>0.18216851609687723</v>
      </c>
      <c r="I30" s="11">
        <f>E30-G30</f>
        <v>13602311.830000002</v>
      </c>
    </row>
    <row r="31" spans="1:9" x14ac:dyDescent="0.25">
      <c r="A31" t="s">
        <v>33</v>
      </c>
      <c r="B31" s="1">
        <v>8336000</v>
      </c>
      <c r="C31" s="8">
        <f t="shared" ref="C31:C34" si="4">B31/$B$34</f>
        <v>4.1506101264938769E-3</v>
      </c>
      <c r="D31" s="1">
        <v>0</v>
      </c>
      <c r="E31" s="1">
        <v>8336000</v>
      </c>
      <c r="F31" s="7">
        <f t="shared" ref="F31:F34" si="5">E31/$E$34</f>
        <v>4.0907742735732579E-3</v>
      </c>
      <c r="G31" s="1">
        <v>2006554.38</v>
      </c>
      <c r="H31" s="13">
        <f t="shared" ref="H31:H34" si="6">(G31*100/E31)/100</f>
        <v>0.24070949856046067</v>
      </c>
      <c r="I31" s="1">
        <f t="shared" ref="I31:I34" si="7">E31-G31</f>
        <v>6329445.6200000001</v>
      </c>
    </row>
    <row r="32" spans="1:9" x14ac:dyDescent="0.25">
      <c r="A32" t="s">
        <v>24</v>
      </c>
      <c r="B32" s="1">
        <v>4468000</v>
      </c>
      <c r="C32" s="8">
        <f t="shared" si="4"/>
        <v>2.2246792280679753E-3</v>
      </c>
      <c r="D32" s="1">
        <v>0</v>
      </c>
      <c r="E32" s="1">
        <v>4468000</v>
      </c>
      <c r="F32" s="7">
        <f t="shared" si="5"/>
        <v>2.192607899991041E-3</v>
      </c>
      <c r="G32" s="1">
        <v>1006403.61</v>
      </c>
      <c r="H32" s="13">
        <f t="shared" si="6"/>
        <v>0.22524700313339302</v>
      </c>
      <c r="I32" s="1">
        <f t="shared" si="7"/>
        <v>3461596.39</v>
      </c>
    </row>
    <row r="33" spans="1:9" ht="15.75" thickBot="1" x14ac:dyDescent="0.3">
      <c r="A33" t="s">
        <v>23</v>
      </c>
      <c r="B33" s="16">
        <v>50000000</v>
      </c>
      <c r="C33" s="17">
        <f t="shared" si="4"/>
        <v>2.4895694136839473E-2</v>
      </c>
      <c r="D33" s="16">
        <v>-46321830.539999999</v>
      </c>
      <c r="E33" s="16">
        <v>3678169.46</v>
      </c>
      <c r="F33" s="18">
        <f t="shared" si="5"/>
        <v>1.8050097169878651E-3</v>
      </c>
      <c r="G33" s="16">
        <v>0</v>
      </c>
      <c r="H33" s="19">
        <v>0</v>
      </c>
      <c r="I33" s="16">
        <f t="shared" si="7"/>
        <v>3678169.46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4"/>
        <v>1</v>
      </c>
      <c r="D34" s="5">
        <v>29376613.850000001</v>
      </c>
      <c r="E34" s="5">
        <v>2037756043.8499999</v>
      </c>
      <c r="F34" s="6">
        <f t="shared" si="5"/>
        <v>1</v>
      </c>
      <c r="G34" s="5">
        <v>504038679.16000003</v>
      </c>
      <c r="H34" s="15">
        <f t="shared" si="6"/>
        <v>0.24734986343492968</v>
      </c>
      <c r="I34" s="5">
        <f t="shared" si="7"/>
        <v>1533717364.6899998</v>
      </c>
    </row>
    <row r="43" spans="1:9" x14ac:dyDescent="0.25">
      <c r="A43" s="4" t="s">
        <v>35</v>
      </c>
      <c r="B43" s="9" t="s">
        <v>37</v>
      </c>
    </row>
    <row r="44" spans="1:9" x14ac:dyDescent="0.25">
      <c r="A44" s="22" t="s">
        <v>4</v>
      </c>
      <c r="B44" s="20">
        <v>2.8317424440551736E-3</v>
      </c>
    </row>
    <row r="45" spans="1:9" x14ac:dyDescent="0.25">
      <c r="A45" s="22" t="s">
        <v>6</v>
      </c>
      <c r="B45" s="20">
        <v>8.16200227215437E-3</v>
      </c>
    </row>
    <row r="46" spans="1:9" x14ac:dyDescent="0.25">
      <c r="A46" s="22" t="s">
        <v>1</v>
      </c>
      <c r="B46" s="20">
        <v>0.11454154278890769</v>
      </c>
    </row>
    <row r="47" spans="1:9" x14ac:dyDescent="0.25">
      <c r="A47" s="22" t="s">
        <v>5</v>
      </c>
      <c r="B47" s="20">
        <v>0.11611646808464453</v>
      </c>
    </row>
    <row r="48" spans="1:9" x14ac:dyDescent="0.25">
      <c r="A48" s="22" t="s">
        <v>2</v>
      </c>
      <c r="B48" s="20">
        <v>0.19994616616629304</v>
      </c>
    </row>
    <row r="49" spans="1:9" x14ac:dyDescent="0.25">
      <c r="A49" s="22" t="s">
        <v>3</v>
      </c>
      <c r="B49" s="20">
        <v>0.25292227172897952</v>
      </c>
    </row>
    <row r="50" spans="1:9" x14ac:dyDescent="0.25">
      <c r="A50" s="22" t="s">
        <v>0</v>
      </c>
      <c r="B50" s="20">
        <v>0.30547980651496576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2037756043.8499999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504038679.16000003</v>
      </c>
    </row>
    <row r="76" spans="1:2" x14ac:dyDescent="0.25">
      <c r="A76" s="22" t="s">
        <v>48</v>
      </c>
      <c r="B76" s="24">
        <v>1533717364.6899998</v>
      </c>
    </row>
    <row r="77" spans="1:2" x14ac:dyDescent="0.25">
      <c r="A77" s="22"/>
      <c r="B77" s="25">
        <f>SUM(B75:B76)</f>
        <v>2037756043.8499999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21AD-30FF-47FE-9035-C0DB82276460}">
  <dimension ref="A1:I82"/>
  <sheetViews>
    <sheetView topLeftCell="A37" zoomScale="130" zoomScaleNormal="130" workbookViewId="0">
      <selection activeCell="A8" sqref="A8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42578125" style="7" customWidth="1"/>
    <col min="4" max="5" width="17.140625" customWidth="1"/>
    <col min="6" max="6" width="9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4" si="0">B2/$B$34</f>
        <v>0.30994826610029558</v>
      </c>
      <c r="D2" s="11">
        <v>9884043.7300000004</v>
      </c>
      <c r="E2" s="11">
        <f>B2+D2</f>
        <v>632377765.73000002</v>
      </c>
      <c r="F2" s="12">
        <f t="shared" ref="F2:F34" si="1">E2/$E$34</f>
        <v>0.30445356983192695</v>
      </c>
      <c r="G2" s="11">
        <v>309861691.88999999</v>
      </c>
      <c r="H2" s="14">
        <f>(G2*100/E2)/100</f>
        <v>0.48999460240716075</v>
      </c>
      <c r="I2" s="11">
        <f>E2-G2</f>
        <v>322516073.84000003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6291861.9400000004</v>
      </c>
      <c r="E3" s="1">
        <f>B3+D3</f>
        <v>426826541.94</v>
      </c>
      <c r="F3" s="7">
        <f t="shared" si="1"/>
        <v>0.20549246263052937</v>
      </c>
      <c r="G3" s="1">
        <v>212802746</v>
      </c>
      <c r="H3" s="13">
        <f t="shared" ref="H3:H29" si="2">(G3*100/E3)/100</f>
        <v>0.49856961807664291</v>
      </c>
      <c r="I3" s="1">
        <f t="shared" ref="I3:I29" si="3">E3-G3</f>
        <v>214023795.94</v>
      </c>
    </row>
    <row r="4" spans="1:9" x14ac:dyDescent="0.25">
      <c r="A4" t="s">
        <v>13</v>
      </c>
      <c r="B4" s="1">
        <v>75793400</v>
      </c>
      <c r="C4" s="7">
        <f t="shared" si="0"/>
        <v>3.7738586079822577E-2</v>
      </c>
      <c r="D4" s="1">
        <v>11491311.699999999</v>
      </c>
      <c r="E4" s="1">
        <f t="shared" ref="E4:E33" si="4">B4+D4</f>
        <v>87284711.700000003</v>
      </c>
      <c r="F4" s="7">
        <f t="shared" si="1"/>
        <v>4.2022574968522304E-2</v>
      </c>
      <c r="G4" s="1">
        <v>49506652.950000003</v>
      </c>
      <c r="H4" s="13">
        <f t="shared" si="2"/>
        <v>0.56718584487230428</v>
      </c>
      <c r="I4" s="1">
        <f t="shared" si="3"/>
        <v>37778058.75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15409092.720000001</v>
      </c>
      <c r="E5" s="11">
        <f t="shared" si="4"/>
        <v>238268641.72</v>
      </c>
      <c r="F5" s="12">
        <f t="shared" si="1"/>
        <v>0.11471266461577465</v>
      </c>
      <c r="G5" s="11">
        <v>150002398.65000001</v>
      </c>
      <c r="H5" s="14">
        <f t="shared" si="2"/>
        <v>0.62955157492472069</v>
      </c>
      <c r="I5" s="11">
        <f t="shared" si="3"/>
        <v>88266243.069999993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2665930.12</v>
      </c>
      <c r="E6" s="1">
        <f t="shared" si="4"/>
        <v>8711279.120000001</v>
      </c>
      <c r="F6" s="7">
        <f t="shared" si="1"/>
        <v>4.1939805123045737E-3</v>
      </c>
      <c r="G6" s="1">
        <v>5005957.3600000003</v>
      </c>
      <c r="H6" s="13">
        <f t="shared" si="2"/>
        <v>0.57465238928080631</v>
      </c>
      <c r="I6" s="1">
        <f t="shared" si="3"/>
        <v>3705321.7600000007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1041070.3</v>
      </c>
      <c r="E7" s="1">
        <f t="shared" si="4"/>
        <v>6320170.2999999998</v>
      </c>
      <c r="F7" s="7">
        <f t="shared" si="1"/>
        <v>3.0427989629892779E-3</v>
      </c>
      <c r="G7" s="1">
        <v>3645840.43</v>
      </c>
      <c r="H7" s="13">
        <f t="shared" si="2"/>
        <v>0.57685794162856663</v>
      </c>
      <c r="I7" s="1">
        <f t="shared" si="3"/>
        <v>2674329.8699999996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2767149.54</v>
      </c>
      <c r="E8" s="1">
        <f t="shared" si="4"/>
        <v>10085749.539999999</v>
      </c>
      <c r="F8" s="7">
        <f t="shared" si="1"/>
        <v>4.8557090686751885E-3</v>
      </c>
      <c r="G8" s="1">
        <v>7831391.3799999999</v>
      </c>
      <c r="H8" s="13">
        <f t="shared" si="2"/>
        <v>0.77648085042571868</v>
      </c>
      <c r="I8" s="1">
        <f t="shared" si="3"/>
        <v>2254358.1599999992</v>
      </c>
    </row>
    <row r="9" spans="1:9" x14ac:dyDescent="0.25">
      <c r="A9" t="s">
        <v>14</v>
      </c>
      <c r="B9" s="1">
        <v>196000000</v>
      </c>
      <c r="C9" s="7">
        <f t="shared" si="0"/>
        <v>9.7591121016410723E-2</v>
      </c>
      <c r="D9" s="1">
        <v>691536.89</v>
      </c>
      <c r="E9" s="1">
        <f t="shared" si="4"/>
        <v>196691536.88999999</v>
      </c>
      <c r="F9" s="7">
        <f t="shared" si="1"/>
        <v>9.4695676867703901E-2</v>
      </c>
      <c r="G9" s="1">
        <v>123803585.73999999</v>
      </c>
      <c r="H9" s="13">
        <f t="shared" si="2"/>
        <v>0.62943016104062133</v>
      </c>
      <c r="I9" s="1">
        <f t="shared" si="3"/>
        <v>72887951.149999991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6462438.8499999996</v>
      </c>
      <c r="E10" s="1">
        <f t="shared" si="4"/>
        <v>10448438.85</v>
      </c>
      <c r="F10" s="7">
        <f t="shared" si="1"/>
        <v>5.0303231382288673E-3</v>
      </c>
      <c r="G10" s="1">
        <v>7055066.6799999997</v>
      </c>
      <c r="H10" s="13">
        <f t="shared" si="2"/>
        <v>0.67522687181157215</v>
      </c>
      <c r="I10" s="1">
        <f t="shared" si="3"/>
        <v>3393372.17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30967955.170000002</v>
      </c>
      <c r="E11" s="11">
        <f t="shared" si="4"/>
        <v>410219027.17000002</v>
      </c>
      <c r="F11" s="12">
        <f t="shared" si="1"/>
        <v>0.19749689821987021</v>
      </c>
      <c r="G11" s="11">
        <v>208199984.08000001</v>
      </c>
      <c r="H11" s="14">
        <f t="shared" si="2"/>
        <v>0.50753370831265532</v>
      </c>
      <c r="I11" s="11">
        <f t="shared" si="3"/>
        <v>202019043.09</v>
      </c>
    </row>
    <row r="12" spans="1:9" x14ac:dyDescent="0.25">
      <c r="A12" t="s">
        <v>42</v>
      </c>
      <c r="B12" s="1">
        <v>63340800</v>
      </c>
      <c r="C12" s="7">
        <f t="shared" si="0"/>
        <v>3.1538263663654434E-2</v>
      </c>
      <c r="D12" s="1">
        <v>-370179.93</v>
      </c>
      <c r="E12" s="1">
        <f>B12+D12</f>
        <v>62970620.07</v>
      </c>
      <c r="F12" s="7">
        <f t="shared" si="1"/>
        <v>3.0316736472716221E-2</v>
      </c>
      <c r="G12" s="1">
        <v>26275404.350000001</v>
      </c>
      <c r="H12" s="13">
        <f>(G12*100/E12)/100</f>
        <v>0.41726450082262945</v>
      </c>
      <c r="I12" s="1">
        <f>E12-G12</f>
        <v>36695215.719999999</v>
      </c>
    </row>
    <row r="13" spans="1:9" x14ac:dyDescent="0.25">
      <c r="A13" t="s">
        <v>17</v>
      </c>
      <c r="B13" s="1">
        <v>61561523</v>
      </c>
      <c r="C13" s="7">
        <f t="shared" si="0"/>
        <v>3.0652336944120166E-2</v>
      </c>
      <c r="D13" s="1">
        <v>6235883.1500000004</v>
      </c>
      <c r="E13" s="1">
        <f>B13+D13</f>
        <v>67797406.150000006</v>
      </c>
      <c r="F13" s="7">
        <f t="shared" si="1"/>
        <v>3.2640556715154166E-2</v>
      </c>
      <c r="G13" s="1">
        <v>46600178.32</v>
      </c>
      <c r="H13" s="13">
        <f>(G13*100/E13)/100</f>
        <v>0.68734456030512903</v>
      </c>
      <c r="I13" s="1">
        <f>E13-G13</f>
        <v>21197227.830000006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9844561.7699999996</v>
      </c>
      <c r="E14" s="1">
        <f t="shared" si="4"/>
        <v>31261159.77</v>
      </c>
      <c r="F14" s="7">
        <f t="shared" si="1"/>
        <v>1.5050452759160324E-2</v>
      </c>
      <c r="G14" s="1">
        <v>18028538.739999998</v>
      </c>
      <c r="H14" s="13">
        <f t="shared" si="2"/>
        <v>0.57670729021708322</v>
      </c>
      <c r="I14" s="1">
        <f t="shared" si="3"/>
        <v>13232621.030000001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13784087.310000001</v>
      </c>
      <c r="E15" s="1">
        <f t="shared" si="4"/>
        <v>193202185.31</v>
      </c>
      <c r="F15" s="7">
        <f t="shared" si="1"/>
        <v>9.3015754513534277E-2</v>
      </c>
      <c r="G15" s="1">
        <v>86197722.390000001</v>
      </c>
      <c r="H15" s="13">
        <f t="shared" si="2"/>
        <v>0.44615293689195384</v>
      </c>
      <c r="I15" s="1">
        <f t="shared" si="3"/>
        <v>107004462.92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1162966.6000000001</v>
      </c>
      <c r="E16" s="1">
        <f t="shared" si="4"/>
        <v>16162966.6</v>
      </c>
      <c r="F16" s="7">
        <f t="shared" si="1"/>
        <v>7.7815400020645542E-3</v>
      </c>
      <c r="G16" s="1">
        <v>8028584.1699999999</v>
      </c>
      <c r="H16" s="13">
        <f t="shared" si="2"/>
        <v>0.49672713980612943</v>
      </c>
      <c r="I16" s="1">
        <f t="shared" si="3"/>
        <v>8134382.4299999997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-1781163.84</v>
      </c>
      <c r="E17" s="1">
        <f t="shared" si="4"/>
        <v>19357052.16</v>
      </c>
      <c r="F17" s="7">
        <f t="shared" si="1"/>
        <v>9.3193087279590178E-3</v>
      </c>
      <c r="G17" s="1">
        <v>10104324.25</v>
      </c>
      <c r="H17" s="13">
        <f t="shared" si="2"/>
        <v>0.52199705649809025</v>
      </c>
      <c r="I17" s="1">
        <f t="shared" si="3"/>
        <v>9252727.9100000001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57844809.840000004</v>
      </c>
      <c r="E18" s="11">
        <f t="shared" si="4"/>
        <v>529549810.84000003</v>
      </c>
      <c r="F18" s="12">
        <f t="shared" si="1"/>
        <v>0.254947816085766</v>
      </c>
      <c r="G18" s="11">
        <v>299382042.94</v>
      </c>
      <c r="H18" s="14">
        <f t="shared" si="2"/>
        <v>0.56535199675570513</v>
      </c>
      <c r="I18" s="11">
        <f t="shared" si="3"/>
        <v>230167767.90000004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44247333.850000001</v>
      </c>
      <c r="E19" s="1">
        <f t="shared" si="4"/>
        <v>180077334.84999999</v>
      </c>
      <c r="F19" s="7">
        <f t="shared" si="1"/>
        <v>8.6696892920662752E-2</v>
      </c>
      <c r="G19" s="1">
        <v>97020312.5</v>
      </c>
      <c r="H19" s="13">
        <f t="shared" si="2"/>
        <v>0.53877025990425476</v>
      </c>
      <c r="I19" s="1">
        <f t="shared" si="3"/>
        <v>83057022.349999994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f t="shared" si="4"/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1270410.5</v>
      </c>
      <c r="E21" s="1">
        <f t="shared" si="4"/>
        <v>90145410.5</v>
      </c>
      <c r="F21" s="7">
        <f t="shared" si="1"/>
        <v>4.3399837119522361E-2</v>
      </c>
      <c r="G21" s="1">
        <v>59124230.740000002</v>
      </c>
      <c r="H21" s="13">
        <f t="shared" si="2"/>
        <v>0.65587621612749769</v>
      </c>
      <c r="I21" s="1">
        <f t="shared" si="3"/>
        <v>31021179.759999998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11716065.49</v>
      </c>
      <c r="E22" s="1">
        <f t="shared" si="4"/>
        <v>257216065.49000001</v>
      </c>
      <c r="F22" s="7">
        <f t="shared" si="1"/>
        <v>0.1238347608033844</v>
      </c>
      <c r="G22" s="1">
        <v>141946945.24000001</v>
      </c>
      <c r="H22" s="13">
        <f t="shared" si="2"/>
        <v>0.5518587844409687</v>
      </c>
      <c r="I22" s="1">
        <f t="shared" si="3"/>
        <v>115269120.25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5847538</v>
      </c>
      <c r="E23" s="11">
        <f t="shared" si="4"/>
        <v>7566538</v>
      </c>
      <c r="F23" s="12">
        <f t="shared" si="1"/>
        <v>3.6428534180192843E-3</v>
      </c>
      <c r="G23" s="11">
        <v>6192099.8799999999</v>
      </c>
      <c r="H23" s="14">
        <f t="shared" si="2"/>
        <v>0.81835310679732265</v>
      </c>
      <c r="I23" s="11">
        <f t="shared" si="3"/>
        <v>1374438.12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340000</v>
      </c>
      <c r="E24" s="1">
        <f t="shared" si="4"/>
        <v>690000</v>
      </c>
      <c r="F24" s="7">
        <f t="shared" si="1"/>
        <v>3.3219536575819828E-4</v>
      </c>
      <c r="G24" s="1">
        <v>169292.84</v>
      </c>
      <c r="H24" s="13">
        <f t="shared" si="2"/>
        <v>0.24535194202898553</v>
      </c>
      <c r="I24" s="1">
        <f t="shared" si="3"/>
        <v>520707.16000000003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447000</v>
      </c>
      <c r="E25" s="1">
        <f t="shared" si="4"/>
        <v>1006000</v>
      </c>
      <c r="F25" s="7">
        <f t="shared" si="1"/>
        <v>4.843312144242717E-4</v>
      </c>
      <c r="G25" s="1">
        <v>642000</v>
      </c>
      <c r="H25" s="13">
        <f t="shared" si="2"/>
        <v>0.63817097415506963</v>
      </c>
      <c r="I25" s="1">
        <f t="shared" si="3"/>
        <v>364000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2036378</v>
      </c>
      <c r="E26" s="1">
        <f t="shared" si="4"/>
        <v>2786378</v>
      </c>
      <c r="F26" s="7">
        <f t="shared" si="1"/>
        <v>1.3414809548559377E-3</v>
      </c>
      <c r="G26" s="1">
        <v>2350647.04</v>
      </c>
      <c r="H26" s="13">
        <f t="shared" si="2"/>
        <v>0.8436210162440273</v>
      </c>
      <c r="I26" s="1">
        <f t="shared" si="3"/>
        <v>435730.95999999996</v>
      </c>
    </row>
    <row r="27" spans="1:9" x14ac:dyDescent="0.25">
      <c r="A27" t="s">
        <v>49</v>
      </c>
      <c r="B27" s="1">
        <v>0</v>
      </c>
      <c r="C27" s="7">
        <f t="shared" si="0"/>
        <v>0</v>
      </c>
      <c r="D27" s="1">
        <v>3000000</v>
      </c>
      <c r="E27" s="1">
        <v>3000000</v>
      </c>
      <c r="F27" s="7">
        <f t="shared" si="1"/>
        <v>1.4443276772095578E-3</v>
      </c>
      <c r="G27" s="1">
        <v>3000000</v>
      </c>
      <c r="H27" s="13">
        <v>1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-1283868.3400000001</v>
      </c>
      <c r="E28" s="11">
        <f t="shared" si="4"/>
        <v>246113217.66</v>
      </c>
      <c r="F28" s="12">
        <f t="shared" si="1"/>
        <v>0.11848937733114603</v>
      </c>
      <c r="G28" s="11">
        <v>67156783.069999993</v>
      </c>
      <c r="H28" s="14">
        <f t="shared" si="2"/>
        <v>0.27286946921630034</v>
      </c>
      <c r="I28" s="11">
        <f t="shared" si="3"/>
        <v>178956434.59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-1283868.3400000001</v>
      </c>
      <c r="E29" s="1">
        <f t="shared" si="4"/>
        <v>246113217.66</v>
      </c>
      <c r="F29" s="7">
        <f t="shared" si="1"/>
        <v>0.11848937733114603</v>
      </c>
      <c r="G29" s="1">
        <v>67156783.069999993</v>
      </c>
      <c r="H29" s="13">
        <f t="shared" si="2"/>
        <v>0.27286946921630034</v>
      </c>
      <c r="I29" s="1">
        <f t="shared" si="3"/>
        <v>178956434.59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-49958014.539999999</v>
      </c>
      <c r="E30" s="11">
        <f t="shared" si="4"/>
        <v>12995985.460000001</v>
      </c>
      <c r="F30" s="12">
        <f t="shared" si="1"/>
        <v>6.2568204974969956E-3</v>
      </c>
      <c r="G30" s="11">
        <v>6074286.0899999999</v>
      </c>
      <c r="H30" s="14">
        <f>(G30*100/E30)/100</f>
        <v>0.46739711341597634</v>
      </c>
      <c r="I30" s="11">
        <f>E30-G30</f>
        <v>6921699.370000001</v>
      </c>
    </row>
    <row r="31" spans="1:9" x14ac:dyDescent="0.25">
      <c r="A31" t="s">
        <v>33</v>
      </c>
      <c r="B31" s="1">
        <v>8336000</v>
      </c>
      <c r="C31" s="8">
        <f t="shared" si="0"/>
        <v>4.1506101264938769E-3</v>
      </c>
      <c r="D31" s="1">
        <v>0</v>
      </c>
      <c r="E31" s="1">
        <f t="shared" si="4"/>
        <v>8336000</v>
      </c>
      <c r="F31" s="7">
        <f t="shared" si="1"/>
        <v>4.0133051724062915E-3</v>
      </c>
      <c r="G31" s="1">
        <v>4063809.33</v>
      </c>
      <c r="H31" s="13">
        <f t="shared" ref="H31:H34" si="5">(G31*100/E31)/100</f>
        <v>0.48750111924184258</v>
      </c>
      <c r="I31" s="1">
        <f t="shared" ref="I31:I34" si="6">E31-G31</f>
        <v>4272190.67</v>
      </c>
    </row>
    <row r="32" spans="1:9" x14ac:dyDescent="0.25">
      <c r="A32" t="s">
        <v>24</v>
      </c>
      <c r="B32" s="1">
        <v>4468000</v>
      </c>
      <c r="C32" s="8">
        <f t="shared" si="0"/>
        <v>2.2246792280679753E-3</v>
      </c>
      <c r="D32" s="1">
        <v>-132352.19</v>
      </c>
      <c r="E32" s="1">
        <f t="shared" si="4"/>
        <v>4335647.8099999996</v>
      </c>
      <c r="F32" s="7">
        <f t="shared" si="1"/>
        <v>2.0873653768720018E-3</v>
      </c>
      <c r="G32" s="1">
        <v>1859988.72</v>
      </c>
      <c r="H32" s="13">
        <f t="shared" si="5"/>
        <v>0.42899903348007412</v>
      </c>
      <c r="I32" s="1">
        <f t="shared" si="6"/>
        <v>2475659.09</v>
      </c>
    </row>
    <row r="33" spans="1:9" ht="15.75" thickBot="1" x14ac:dyDescent="0.3">
      <c r="A33" t="s">
        <v>23</v>
      </c>
      <c r="B33" s="16">
        <v>50000000</v>
      </c>
      <c r="C33" s="17">
        <f t="shared" si="0"/>
        <v>2.4895694136839473E-2</v>
      </c>
      <c r="D33" s="16">
        <v>-49958014.539999999</v>
      </c>
      <c r="E33" s="16">
        <f t="shared" si="4"/>
        <v>41985.460000000894</v>
      </c>
      <c r="F33" s="18">
        <f t="shared" si="1"/>
        <v>2.0213587306125364E-5</v>
      </c>
      <c r="G33" s="16">
        <v>0</v>
      </c>
      <c r="H33" s="19">
        <v>0</v>
      </c>
      <c r="I33" s="16">
        <f t="shared" si="6"/>
        <v>41985.460000000894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0"/>
        <v>1</v>
      </c>
      <c r="D34" s="5">
        <v>68711556.579999998</v>
      </c>
      <c r="E34" s="5">
        <v>2077090986.5799999</v>
      </c>
      <c r="F34" s="6">
        <f t="shared" si="1"/>
        <v>1</v>
      </c>
      <c r="G34" s="5">
        <v>1046869286.6</v>
      </c>
      <c r="H34" s="15">
        <f t="shared" si="5"/>
        <v>0.50400742835233492</v>
      </c>
      <c r="I34" s="5">
        <f t="shared" si="6"/>
        <v>1030221699.9799999</v>
      </c>
    </row>
    <row r="43" spans="1:9" x14ac:dyDescent="0.25">
      <c r="A43" s="4" t="s">
        <v>35</v>
      </c>
      <c r="B43" s="9" t="s">
        <v>37</v>
      </c>
    </row>
    <row r="44" spans="1:9" x14ac:dyDescent="0.25">
      <c r="A44" s="22" t="s">
        <v>4</v>
      </c>
      <c r="B44" s="20">
        <v>3.6428534180192843E-3</v>
      </c>
    </row>
    <row r="45" spans="1:9" x14ac:dyDescent="0.25">
      <c r="A45" s="22" t="s">
        <v>6</v>
      </c>
      <c r="B45" s="20">
        <v>6.2568204974969956E-3</v>
      </c>
    </row>
    <row r="46" spans="1:9" x14ac:dyDescent="0.25">
      <c r="A46" s="22" t="s">
        <v>1</v>
      </c>
      <c r="B46" s="20">
        <v>0.11471266461577465</v>
      </c>
    </row>
    <row r="47" spans="1:9" x14ac:dyDescent="0.25">
      <c r="A47" s="22" t="s">
        <v>5</v>
      </c>
      <c r="B47" s="20">
        <v>0.11848937733114603</v>
      </c>
    </row>
    <row r="48" spans="1:9" x14ac:dyDescent="0.25">
      <c r="A48" s="22" t="s">
        <v>2</v>
      </c>
      <c r="B48" s="20">
        <v>0.19749689821987021</v>
      </c>
    </row>
    <row r="49" spans="1:9" x14ac:dyDescent="0.25">
      <c r="A49" s="22" t="s">
        <v>3</v>
      </c>
      <c r="B49" s="20">
        <v>0.254947816085766</v>
      </c>
    </row>
    <row r="50" spans="1:9" x14ac:dyDescent="0.25">
      <c r="A50" s="22" t="s">
        <v>0</v>
      </c>
      <c r="B50" s="20">
        <v>0.30445356983192695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2077090986.5799999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1046869286.6</v>
      </c>
    </row>
    <row r="76" spans="1:2" x14ac:dyDescent="0.25">
      <c r="A76" s="22" t="s">
        <v>48</v>
      </c>
      <c r="B76" s="24">
        <v>1030221699.9799999</v>
      </c>
    </row>
    <row r="77" spans="1:2" x14ac:dyDescent="0.25">
      <c r="A77" s="22"/>
      <c r="B77" s="25">
        <f>SUM(B75:B76)</f>
        <v>2077090986.5799999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5AB9-D4C9-4F47-89EC-4512AA241CB2}">
  <dimension ref="A1:I82"/>
  <sheetViews>
    <sheetView topLeftCell="A22" zoomScale="110" zoomScaleNormal="110" workbookViewId="0">
      <selection activeCell="C54" sqref="C54"/>
    </sheetView>
  </sheetViews>
  <sheetFormatPr baseColWidth="10" defaultRowHeight="15" x14ac:dyDescent="0.25"/>
  <cols>
    <col min="1" max="1" width="64.140625" customWidth="1"/>
    <col min="2" max="2" width="18.85546875" customWidth="1"/>
    <col min="3" max="3" width="8.42578125" style="7" customWidth="1"/>
    <col min="4" max="5" width="17.140625" customWidth="1"/>
    <col min="6" max="6" width="9.140625" style="7" customWidth="1"/>
    <col min="7" max="7" width="17.140625" customWidth="1"/>
    <col min="8" max="8" width="11" style="13" customWidth="1"/>
    <col min="9" max="9" width="22.7109375" customWidth="1"/>
  </cols>
  <sheetData>
    <row r="1" spans="1:9" ht="30" x14ac:dyDescent="0.25">
      <c r="A1" s="3" t="s">
        <v>7</v>
      </c>
      <c r="B1" s="26" t="s">
        <v>9</v>
      </c>
      <c r="C1" s="27" t="s">
        <v>34</v>
      </c>
      <c r="D1" s="26" t="s">
        <v>10</v>
      </c>
      <c r="E1" s="26" t="s">
        <v>11</v>
      </c>
      <c r="F1" s="27" t="s">
        <v>34</v>
      </c>
      <c r="G1" s="26" t="s">
        <v>26</v>
      </c>
      <c r="H1" s="28" t="s">
        <v>36</v>
      </c>
      <c r="I1" s="26" t="s">
        <v>38</v>
      </c>
    </row>
    <row r="2" spans="1:9" s="10" customFormat="1" x14ac:dyDescent="0.25">
      <c r="A2" s="10" t="s">
        <v>0</v>
      </c>
      <c r="B2" s="11">
        <v>622493722</v>
      </c>
      <c r="C2" s="12">
        <f t="shared" ref="C2:C34" si="0">B2/$B$34</f>
        <v>0.30994826610029558</v>
      </c>
      <c r="D2" s="11">
        <v>12145137.73</v>
      </c>
      <c r="E2" s="11">
        <f>B2+D2</f>
        <v>634638859.73000002</v>
      </c>
      <c r="F2" s="12">
        <f t="shared" ref="F2:F34" si="1">E2/$E$34</f>
        <v>0.30314076516106425</v>
      </c>
      <c r="G2" s="11">
        <v>470299183.72000003</v>
      </c>
      <c r="H2" s="14">
        <f>(G2*100/E2)/100</f>
        <v>0.74105008936906813</v>
      </c>
      <c r="I2" s="11">
        <f>E2-G2</f>
        <v>164339676.00999999</v>
      </c>
    </row>
    <row r="3" spans="1:9" x14ac:dyDescent="0.25">
      <c r="A3" t="s">
        <v>12</v>
      </c>
      <c r="B3" s="1">
        <v>420534680</v>
      </c>
      <c r="C3" s="7">
        <f t="shared" si="0"/>
        <v>0.20939005534427327</v>
      </c>
      <c r="D3" s="1">
        <v>10272361.939999999</v>
      </c>
      <c r="E3" s="1">
        <f>B3+D3</f>
        <v>430807041.94</v>
      </c>
      <c r="F3" s="7">
        <f t="shared" si="1"/>
        <v>0.20577872648079973</v>
      </c>
      <c r="G3" s="1">
        <v>321961466.85000002</v>
      </c>
      <c r="H3" s="13">
        <f t="shared" ref="H3:H29" si="2">(G3*100/E3)/100</f>
        <v>0.74734494914509952</v>
      </c>
      <c r="I3" s="1">
        <f t="shared" ref="I3:I29" si="3">E3-G3</f>
        <v>108845575.08999997</v>
      </c>
    </row>
    <row r="4" spans="1:9" x14ac:dyDescent="0.25">
      <c r="A4" t="s">
        <v>13</v>
      </c>
      <c r="B4" s="1">
        <v>75793400</v>
      </c>
      <c r="C4" s="7">
        <f t="shared" si="0"/>
        <v>3.7738586079822577E-2</v>
      </c>
      <c r="D4" s="1">
        <v>13885688.619999999</v>
      </c>
      <c r="E4" s="1">
        <f t="shared" ref="E4:E33" si="4">B4+D4</f>
        <v>89679088.620000005</v>
      </c>
      <c r="F4" s="7">
        <f t="shared" si="1"/>
        <v>4.2835995820960933E-2</v>
      </c>
      <c r="G4" s="1">
        <v>68742718.049999997</v>
      </c>
      <c r="H4" s="13">
        <f t="shared" si="2"/>
        <v>0.76654122056576268</v>
      </c>
      <c r="I4" s="1">
        <f t="shared" si="3"/>
        <v>20936370.570000008</v>
      </c>
    </row>
    <row r="5" spans="1:9" s="10" customFormat="1" x14ac:dyDescent="0.25">
      <c r="A5" s="10" t="s">
        <v>1</v>
      </c>
      <c r="B5" s="11">
        <v>222859549</v>
      </c>
      <c r="C5" s="12">
        <f t="shared" si="0"/>
        <v>0.11096486334755978</v>
      </c>
      <c r="D5" s="11">
        <v>21968733.07</v>
      </c>
      <c r="E5" s="11">
        <f t="shared" si="4"/>
        <v>244828282.06999999</v>
      </c>
      <c r="F5" s="12">
        <f t="shared" si="1"/>
        <v>0.11694435602532066</v>
      </c>
      <c r="G5" s="11">
        <v>212874258.28999999</v>
      </c>
      <c r="H5" s="30">
        <f t="shared" si="2"/>
        <v>0.86948393580254801</v>
      </c>
      <c r="I5" s="11">
        <f t="shared" si="3"/>
        <v>31954023.780000001</v>
      </c>
    </row>
    <row r="6" spans="1:9" x14ac:dyDescent="0.25">
      <c r="A6" t="s">
        <v>28</v>
      </c>
      <c r="B6" s="1">
        <v>6045349</v>
      </c>
      <c r="C6" s="7">
        <f t="shared" si="0"/>
        <v>3.0100631930889674E-3</v>
      </c>
      <c r="D6" s="1">
        <v>3359878.31</v>
      </c>
      <c r="E6" s="1">
        <f t="shared" si="4"/>
        <v>9405227.3100000005</v>
      </c>
      <c r="F6" s="7">
        <f t="shared" si="1"/>
        <v>4.4924885382532521E-3</v>
      </c>
      <c r="G6" s="1">
        <v>6531672.5800000001</v>
      </c>
      <c r="H6" s="13">
        <f t="shared" si="2"/>
        <v>0.69447259111486592</v>
      </c>
      <c r="I6" s="1">
        <f t="shared" si="3"/>
        <v>2873554.7300000004</v>
      </c>
    </row>
    <row r="7" spans="1:9" x14ac:dyDescent="0.25">
      <c r="A7" t="s">
        <v>15</v>
      </c>
      <c r="B7" s="1">
        <v>5279100</v>
      </c>
      <c r="C7" s="7">
        <f t="shared" si="0"/>
        <v>2.6285371783557852E-3</v>
      </c>
      <c r="D7" s="1">
        <v>1247144.3</v>
      </c>
      <c r="E7" s="1">
        <f t="shared" si="4"/>
        <v>6526244.2999999998</v>
      </c>
      <c r="F7" s="7">
        <f t="shared" si="1"/>
        <v>3.1173172906110882E-3</v>
      </c>
      <c r="G7" s="1">
        <v>4772607.88</v>
      </c>
      <c r="H7" s="13">
        <f t="shared" si="2"/>
        <v>0.73129470191607748</v>
      </c>
      <c r="I7" s="1">
        <f t="shared" si="3"/>
        <v>1753636.42</v>
      </c>
    </row>
    <row r="8" spans="1:9" x14ac:dyDescent="0.25">
      <c r="A8" t="s">
        <v>16</v>
      </c>
      <c r="B8" s="1">
        <v>7318600</v>
      </c>
      <c r="C8" s="7">
        <f t="shared" si="0"/>
        <v>3.6440325421974672E-3</v>
      </c>
      <c r="D8" s="1">
        <v>2383649.54</v>
      </c>
      <c r="E8" s="1">
        <f t="shared" si="4"/>
        <v>9702249.5399999991</v>
      </c>
      <c r="F8" s="7">
        <f t="shared" si="1"/>
        <v>4.6343637869739988E-3</v>
      </c>
      <c r="G8" s="1">
        <v>8284165.6799999997</v>
      </c>
      <c r="H8" s="29">
        <f t="shared" si="2"/>
        <v>0.85383968386366615</v>
      </c>
      <c r="I8" s="1">
        <f t="shared" si="3"/>
        <v>1418083.8599999994</v>
      </c>
    </row>
    <row r="9" spans="1:9" x14ac:dyDescent="0.25">
      <c r="A9" t="s">
        <v>14</v>
      </c>
      <c r="B9" s="1">
        <v>196000000</v>
      </c>
      <c r="C9" s="7">
        <f t="shared" si="0"/>
        <v>9.7591121016410723E-2</v>
      </c>
      <c r="D9" s="1">
        <v>5145986.8899999997</v>
      </c>
      <c r="E9" s="1">
        <f t="shared" si="4"/>
        <v>201145986.88999999</v>
      </c>
      <c r="F9" s="7">
        <f t="shared" si="1"/>
        <v>9.6079128216090257E-2</v>
      </c>
      <c r="G9" s="1">
        <v>179248703.38</v>
      </c>
      <c r="H9" s="29">
        <f t="shared" si="2"/>
        <v>0.89113735825127405</v>
      </c>
      <c r="I9" s="1">
        <f t="shared" si="3"/>
        <v>21897283.50999999</v>
      </c>
    </row>
    <row r="10" spans="1:9" x14ac:dyDescent="0.25">
      <c r="A10" t="s">
        <v>27</v>
      </c>
      <c r="B10" s="1">
        <v>3986000</v>
      </c>
      <c r="C10" s="7">
        <f t="shared" si="0"/>
        <v>1.9846847365888429E-3</v>
      </c>
      <c r="D10" s="1">
        <v>8305276.8499999996</v>
      </c>
      <c r="E10" s="1">
        <f t="shared" si="4"/>
        <v>12291276.85</v>
      </c>
      <c r="F10" s="7">
        <f t="shared" si="1"/>
        <v>5.8710351753446912E-3</v>
      </c>
      <c r="G10" s="1">
        <v>10414502.939999999</v>
      </c>
      <c r="H10" s="29">
        <f t="shared" si="2"/>
        <v>0.84730846657318604</v>
      </c>
      <c r="I10" s="1">
        <f t="shared" si="3"/>
        <v>1876773.9100000001</v>
      </c>
    </row>
    <row r="11" spans="1:9" s="10" customFormat="1" x14ac:dyDescent="0.25">
      <c r="A11" s="10" t="s">
        <v>2</v>
      </c>
      <c r="B11" s="11">
        <v>379251072</v>
      </c>
      <c r="C11" s="12">
        <f t="shared" si="0"/>
        <v>0.18883437379160969</v>
      </c>
      <c r="D11" s="11">
        <v>37160335.579999998</v>
      </c>
      <c r="E11" s="11">
        <f t="shared" si="4"/>
        <v>416411407.57999998</v>
      </c>
      <c r="F11" s="12">
        <f t="shared" si="1"/>
        <v>0.19890252665791797</v>
      </c>
      <c r="G11" s="11">
        <v>309740565.56999999</v>
      </c>
      <c r="H11" s="14">
        <f t="shared" si="2"/>
        <v>0.7438330457133151</v>
      </c>
      <c r="I11" s="11">
        <f t="shared" si="3"/>
        <v>106670842.00999999</v>
      </c>
    </row>
    <row r="12" spans="1:9" x14ac:dyDescent="0.25">
      <c r="A12" t="s">
        <v>42</v>
      </c>
      <c r="B12" s="1">
        <v>63340800</v>
      </c>
      <c r="C12" s="7">
        <f t="shared" si="0"/>
        <v>3.1538263663654434E-2</v>
      </c>
      <c r="D12" s="1">
        <v>-181414.1</v>
      </c>
      <c r="E12" s="1">
        <f>B12+D12</f>
        <v>63159385.899999999</v>
      </c>
      <c r="F12" s="7">
        <f t="shared" si="1"/>
        <v>3.0168629410708418E-2</v>
      </c>
      <c r="G12" s="1">
        <v>38197920.009999998</v>
      </c>
      <c r="H12" s="13">
        <f>(G12*100/E12)/100</f>
        <v>0.6047861211076152</v>
      </c>
      <c r="I12" s="1">
        <f>E12-G12</f>
        <v>24961465.890000001</v>
      </c>
    </row>
    <row r="13" spans="1:9" x14ac:dyDescent="0.25">
      <c r="A13" t="s">
        <v>17</v>
      </c>
      <c r="B13" s="1">
        <v>61561523</v>
      </c>
      <c r="C13" s="7">
        <f t="shared" si="0"/>
        <v>3.0652336944120166E-2</v>
      </c>
      <c r="D13" s="1">
        <v>12144883.15</v>
      </c>
      <c r="E13" s="1">
        <f>B13+D13</f>
        <v>73706406.150000006</v>
      </c>
      <c r="F13" s="7">
        <f t="shared" si="1"/>
        <v>3.5206505266773186E-2</v>
      </c>
      <c r="G13" s="1">
        <v>69441010.439999998</v>
      </c>
      <c r="H13" s="29">
        <f>(G13*100/E13)/100</f>
        <v>0.94212991878454233</v>
      </c>
      <c r="I13" s="1">
        <f>E13-G13</f>
        <v>4265395.7100000083</v>
      </c>
    </row>
    <row r="14" spans="1:9" x14ac:dyDescent="0.25">
      <c r="A14" t="s">
        <v>18</v>
      </c>
      <c r="B14" s="1">
        <v>21416598</v>
      </c>
      <c r="C14" s="7">
        <f t="shared" si="0"/>
        <v>1.0663621465192959E-2</v>
      </c>
      <c r="D14" s="1">
        <v>19514969.34</v>
      </c>
      <c r="E14" s="1">
        <f t="shared" si="4"/>
        <v>40931567.340000004</v>
      </c>
      <c r="F14" s="7">
        <f t="shared" si="1"/>
        <v>1.9551318757833523E-2</v>
      </c>
      <c r="G14" s="1">
        <v>31360322.920000002</v>
      </c>
      <c r="H14" s="13">
        <f t="shared" si="2"/>
        <v>0.76616472219360643</v>
      </c>
      <c r="I14" s="1">
        <f t="shared" si="3"/>
        <v>9571244.4200000018</v>
      </c>
    </row>
    <row r="15" spans="1:9" x14ac:dyDescent="0.25">
      <c r="A15" t="s">
        <v>25</v>
      </c>
      <c r="B15" s="1">
        <v>179418098</v>
      </c>
      <c r="C15" s="7">
        <f t="shared" si="0"/>
        <v>8.9334761808429794E-2</v>
      </c>
      <c r="D15" s="1">
        <v>8697573.3100000005</v>
      </c>
      <c r="E15" s="1">
        <f t="shared" si="4"/>
        <v>188115671.31</v>
      </c>
      <c r="F15" s="7">
        <f t="shared" si="1"/>
        <v>8.9855084770512683E-2</v>
      </c>
      <c r="G15" s="1">
        <v>128709739.81999999</v>
      </c>
      <c r="H15" s="13">
        <f t="shared" si="2"/>
        <v>0.68420530264007806</v>
      </c>
      <c r="I15" s="1">
        <f t="shared" si="3"/>
        <v>59405931.49000001</v>
      </c>
    </row>
    <row r="16" spans="1:9" x14ac:dyDescent="0.25">
      <c r="A16" t="s">
        <v>19</v>
      </c>
      <c r="B16" s="1">
        <v>15000000</v>
      </c>
      <c r="C16" s="7">
        <f t="shared" si="0"/>
        <v>7.4687082410518418E-3</v>
      </c>
      <c r="D16" s="1">
        <v>-796048.4</v>
      </c>
      <c r="E16" s="1">
        <f t="shared" si="4"/>
        <v>14203951.6</v>
      </c>
      <c r="F16" s="7">
        <f t="shared" si="1"/>
        <v>6.7846408872072154E-3</v>
      </c>
      <c r="G16" s="1">
        <v>13951531.779999999</v>
      </c>
      <c r="H16" s="29">
        <f t="shared" si="2"/>
        <v>0.98222890170929622</v>
      </c>
      <c r="I16" s="1">
        <f t="shared" si="3"/>
        <v>252419.8200000003</v>
      </c>
    </row>
    <row r="17" spans="1:9" x14ac:dyDescent="0.25">
      <c r="A17" t="s">
        <v>29</v>
      </c>
      <c r="B17" s="1">
        <v>21138216</v>
      </c>
      <c r="C17" s="7">
        <f t="shared" si="0"/>
        <v>1.0525011202688925E-2</v>
      </c>
      <c r="D17" s="1">
        <v>-4584740.24</v>
      </c>
      <c r="E17" s="1">
        <f t="shared" si="4"/>
        <v>16553475.76</v>
      </c>
      <c r="F17" s="7">
        <f t="shared" si="1"/>
        <v>7.9069115151511448E-3</v>
      </c>
      <c r="G17" s="1">
        <v>11789273.539999999</v>
      </c>
      <c r="H17" s="13">
        <f t="shared" si="2"/>
        <v>0.7121932403155915</v>
      </c>
      <c r="I17" s="1">
        <f t="shared" si="3"/>
        <v>4764202.2200000007</v>
      </c>
    </row>
    <row r="18" spans="1:9" s="10" customFormat="1" x14ac:dyDescent="0.25">
      <c r="A18" s="10" t="s">
        <v>3</v>
      </c>
      <c r="B18" s="11">
        <v>471705001</v>
      </c>
      <c r="C18" s="12">
        <f t="shared" si="0"/>
        <v>0.23486846855427115</v>
      </c>
      <c r="D18" s="11">
        <v>83000860.219999999</v>
      </c>
      <c r="E18" s="11">
        <f t="shared" si="4"/>
        <v>554705861.22000003</v>
      </c>
      <c r="F18" s="12">
        <f t="shared" si="1"/>
        <v>0.26496007395622945</v>
      </c>
      <c r="G18" s="11">
        <v>436138871.43000001</v>
      </c>
      <c r="H18" s="14">
        <f t="shared" si="2"/>
        <v>0.78625250230955179</v>
      </c>
      <c r="I18" s="11">
        <f t="shared" si="3"/>
        <v>118566989.79000002</v>
      </c>
    </row>
    <row r="19" spans="1:9" x14ac:dyDescent="0.25">
      <c r="A19" t="s">
        <v>31</v>
      </c>
      <c r="B19" s="1">
        <v>135830001</v>
      </c>
      <c r="C19" s="7">
        <f t="shared" si="0"/>
        <v>6.7631643190051993E-2</v>
      </c>
      <c r="D19" s="1">
        <v>35286368.990000002</v>
      </c>
      <c r="E19" s="1">
        <f t="shared" si="4"/>
        <v>171116369.99000001</v>
      </c>
      <c r="F19" s="7">
        <f t="shared" si="1"/>
        <v>8.1735220803246883E-2</v>
      </c>
      <c r="G19" s="1">
        <v>135972839.36000001</v>
      </c>
      <c r="H19" s="13">
        <f t="shared" si="2"/>
        <v>0.79462204211056031</v>
      </c>
      <c r="I19" s="1">
        <f t="shared" si="3"/>
        <v>35143530.629999995</v>
      </c>
    </row>
    <row r="20" spans="1:9" x14ac:dyDescent="0.25">
      <c r="A20" t="s">
        <v>21</v>
      </c>
      <c r="B20" s="1">
        <v>0</v>
      </c>
      <c r="C20" s="7">
        <f t="shared" si="0"/>
        <v>0</v>
      </c>
      <c r="D20" s="1">
        <v>0</v>
      </c>
      <c r="E20" s="1">
        <f t="shared" si="4"/>
        <v>0</v>
      </c>
      <c r="F20" s="7">
        <f t="shared" si="1"/>
        <v>0</v>
      </c>
      <c r="G20" s="1">
        <v>0</v>
      </c>
      <c r="H20" s="13">
        <v>0</v>
      </c>
      <c r="I20" s="1">
        <v>0</v>
      </c>
    </row>
    <row r="21" spans="1:9" x14ac:dyDescent="0.25">
      <c r="A21" t="s">
        <v>30</v>
      </c>
      <c r="B21" s="1">
        <v>88875000</v>
      </c>
      <c r="C21" s="7">
        <f t="shared" si="0"/>
        <v>4.4252096328232161E-2</v>
      </c>
      <c r="D21" s="1">
        <v>8500253.0500000007</v>
      </c>
      <c r="E21" s="1">
        <f t="shared" si="4"/>
        <v>97375253.049999997</v>
      </c>
      <c r="F21" s="7">
        <f t="shared" si="1"/>
        <v>4.6512135626059097E-2</v>
      </c>
      <c r="G21" s="1">
        <v>84623048.650000006</v>
      </c>
      <c r="H21" s="29">
        <f t="shared" si="2"/>
        <v>0.86904060322747478</v>
      </c>
      <c r="I21" s="1">
        <f t="shared" si="3"/>
        <v>12752204.399999991</v>
      </c>
    </row>
    <row r="22" spans="1:9" x14ac:dyDescent="0.25">
      <c r="A22" t="s">
        <v>20</v>
      </c>
      <c r="B22" s="1">
        <v>245500000</v>
      </c>
      <c r="C22" s="7">
        <f t="shared" si="0"/>
        <v>0.12223785821188181</v>
      </c>
      <c r="D22" s="1">
        <v>39021238.18</v>
      </c>
      <c r="E22" s="1">
        <f t="shared" si="4"/>
        <v>284521238.18000001</v>
      </c>
      <c r="F22" s="7">
        <f t="shared" si="1"/>
        <v>0.13590404136795642</v>
      </c>
      <c r="G22" s="1">
        <v>214145470.25999999</v>
      </c>
      <c r="H22" s="13">
        <f t="shared" si="2"/>
        <v>0.7526519694270507</v>
      </c>
      <c r="I22" s="1">
        <f t="shared" si="3"/>
        <v>70375767.920000017</v>
      </c>
    </row>
    <row r="23" spans="1:9" s="10" customFormat="1" x14ac:dyDescent="0.25">
      <c r="A23" s="10" t="s">
        <v>4</v>
      </c>
      <c r="B23" s="11">
        <v>1719000</v>
      </c>
      <c r="C23" s="12">
        <f t="shared" si="0"/>
        <v>8.5591396442454102E-4</v>
      </c>
      <c r="D23" s="11">
        <v>9458838</v>
      </c>
      <c r="E23" s="11">
        <f t="shared" si="4"/>
        <v>11177838</v>
      </c>
      <c r="F23" s="12">
        <f t="shared" si="1"/>
        <v>5.3391914349650788E-3</v>
      </c>
      <c r="G23" s="11">
        <v>10166660.279999999</v>
      </c>
      <c r="H23" s="14">
        <f t="shared" si="2"/>
        <v>0.90953727187672595</v>
      </c>
      <c r="I23" s="11">
        <f t="shared" si="3"/>
        <v>1011177.7200000007</v>
      </c>
    </row>
    <row r="24" spans="1:9" x14ac:dyDescent="0.25">
      <c r="A24" t="s">
        <v>32</v>
      </c>
      <c r="B24" s="1">
        <v>350000</v>
      </c>
      <c r="C24" s="7">
        <f t="shared" si="0"/>
        <v>1.742698589578763E-4</v>
      </c>
      <c r="D24" s="1">
        <v>375000</v>
      </c>
      <c r="E24" s="1">
        <f t="shared" si="4"/>
        <v>725000</v>
      </c>
      <c r="F24" s="7">
        <f t="shared" si="1"/>
        <v>3.4630254887838615E-4</v>
      </c>
      <c r="G24" s="1">
        <v>511253.64</v>
      </c>
      <c r="H24" s="13">
        <f t="shared" si="2"/>
        <v>0.7051774344827586</v>
      </c>
      <c r="I24" s="1">
        <f t="shared" si="3"/>
        <v>213746.36</v>
      </c>
    </row>
    <row r="25" spans="1:9" x14ac:dyDescent="0.25">
      <c r="A25" t="s">
        <v>43</v>
      </c>
      <c r="B25" s="1">
        <v>559000</v>
      </c>
      <c r="C25" s="7">
        <f t="shared" si="0"/>
        <v>2.783338604498653E-4</v>
      </c>
      <c r="D25" s="1">
        <v>412000</v>
      </c>
      <c r="E25" s="1">
        <f t="shared" si="4"/>
        <v>971000</v>
      </c>
      <c r="F25" s="7">
        <f t="shared" si="1"/>
        <v>4.6380658615298339E-4</v>
      </c>
      <c r="G25" s="1">
        <v>642000</v>
      </c>
      <c r="H25" s="13">
        <f t="shared" si="2"/>
        <v>0.66117404737384133</v>
      </c>
      <c r="I25" s="1">
        <f t="shared" si="3"/>
        <v>329000</v>
      </c>
    </row>
    <row r="26" spans="1:9" x14ac:dyDescent="0.25">
      <c r="A26" t="s">
        <v>39</v>
      </c>
      <c r="B26" s="1">
        <v>750000</v>
      </c>
      <c r="C26" s="7">
        <f t="shared" si="0"/>
        <v>3.7343541205259206E-4</v>
      </c>
      <c r="D26" s="1">
        <v>5647678</v>
      </c>
      <c r="E26" s="1">
        <f t="shared" si="4"/>
        <v>6397678</v>
      </c>
      <c r="F26" s="7">
        <f t="shared" si="1"/>
        <v>3.0559064804181733E-3</v>
      </c>
      <c r="G26" s="1">
        <v>5983246.6399999997</v>
      </c>
      <c r="H26" s="29">
        <f t="shared" si="2"/>
        <v>0.93522159758587409</v>
      </c>
      <c r="I26" s="1">
        <f t="shared" si="3"/>
        <v>414431.36000000034</v>
      </c>
    </row>
    <row r="27" spans="1:9" x14ac:dyDescent="0.25">
      <c r="A27" t="s">
        <v>49</v>
      </c>
      <c r="B27" s="1">
        <v>0</v>
      </c>
      <c r="C27" s="7">
        <f t="shared" si="0"/>
        <v>0</v>
      </c>
      <c r="D27" s="1">
        <v>3000000</v>
      </c>
      <c r="E27" s="1">
        <v>3000000</v>
      </c>
      <c r="F27" s="7">
        <f t="shared" si="1"/>
        <v>1.4329760643243565E-3</v>
      </c>
      <c r="G27" s="1">
        <v>3000000</v>
      </c>
      <c r="H27" s="29">
        <v>1</v>
      </c>
      <c r="I27" s="1">
        <v>0</v>
      </c>
    </row>
    <row r="28" spans="1:9" s="10" customFormat="1" x14ac:dyDescent="0.25">
      <c r="A28" s="10" t="s">
        <v>5</v>
      </c>
      <c r="B28" s="11">
        <v>247397086</v>
      </c>
      <c r="C28" s="12">
        <f t="shared" si="0"/>
        <v>0.12318244366802741</v>
      </c>
      <c r="D28" s="11">
        <v>-28568247.079999998</v>
      </c>
      <c r="E28" s="11">
        <f t="shared" si="4"/>
        <v>218828838.92000002</v>
      </c>
      <c r="F28" s="12">
        <f t="shared" si="1"/>
        <v>0.10452549611875006</v>
      </c>
      <c r="G28" s="11">
        <v>130126221.58</v>
      </c>
      <c r="H28" s="14">
        <f t="shared" si="2"/>
        <v>0.59464841207502761</v>
      </c>
      <c r="I28" s="11">
        <f t="shared" si="3"/>
        <v>88702617.340000018</v>
      </c>
    </row>
    <row r="29" spans="1:9" x14ac:dyDescent="0.25">
      <c r="A29" t="s">
        <v>22</v>
      </c>
      <c r="B29" s="1">
        <v>247397086</v>
      </c>
      <c r="C29" s="8">
        <f t="shared" si="0"/>
        <v>0.12318244366802741</v>
      </c>
      <c r="D29" s="1">
        <v>-1283868.3400000001</v>
      </c>
      <c r="E29" s="1">
        <f t="shared" si="4"/>
        <v>246113217.66</v>
      </c>
      <c r="F29" s="7">
        <f t="shared" si="1"/>
        <v>0.1175581166735435</v>
      </c>
      <c r="G29" s="1">
        <v>130126221.58</v>
      </c>
      <c r="H29" s="13">
        <f t="shared" si="2"/>
        <v>0.52872504295875122</v>
      </c>
      <c r="I29" s="1">
        <f t="shared" si="3"/>
        <v>115986996.08</v>
      </c>
    </row>
    <row r="30" spans="1:9" s="10" customFormat="1" x14ac:dyDescent="0.25">
      <c r="A30" s="10" t="s">
        <v>6</v>
      </c>
      <c r="B30" s="11">
        <v>62954000</v>
      </c>
      <c r="C30" s="12">
        <f t="shared" si="0"/>
        <v>3.1345670573811844E-2</v>
      </c>
      <c r="D30" s="11">
        <v>-50000000</v>
      </c>
      <c r="E30" s="11">
        <f t="shared" si="4"/>
        <v>12954000</v>
      </c>
      <c r="F30" s="12">
        <f t="shared" si="1"/>
        <v>6.187590645752571E-3</v>
      </c>
      <c r="G30" s="11">
        <v>9042425.9800000004</v>
      </c>
      <c r="H30" s="14">
        <f>(G30*100/E30)/100</f>
        <v>0.69804122124440326</v>
      </c>
      <c r="I30" s="11">
        <f>E30-G30</f>
        <v>3911574.0199999996</v>
      </c>
    </row>
    <row r="31" spans="1:9" x14ac:dyDescent="0.25">
      <c r="A31" t="s">
        <v>33</v>
      </c>
      <c r="B31" s="1">
        <v>8336000</v>
      </c>
      <c r="C31" s="8">
        <f t="shared" si="0"/>
        <v>4.1506101264938769E-3</v>
      </c>
      <c r="D31" s="1">
        <v>0</v>
      </c>
      <c r="E31" s="1">
        <f t="shared" si="4"/>
        <v>8336000</v>
      </c>
      <c r="F31" s="7">
        <f t="shared" si="1"/>
        <v>3.9817628240692788E-3</v>
      </c>
      <c r="G31" s="1">
        <v>6172849.4100000001</v>
      </c>
      <c r="H31" s="13">
        <f t="shared" ref="H31:H34" si="5">(G31*100/E31)/100</f>
        <v>0.74050496761036466</v>
      </c>
      <c r="I31" s="1">
        <f t="shared" ref="I31:I34" si="6">E31-G31</f>
        <v>2163150.59</v>
      </c>
    </row>
    <row r="32" spans="1:9" x14ac:dyDescent="0.25">
      <c r="A32" t="s">
        <v>24</v>
      </c>
      <c r="B32" s="1">
        <v>4468000</v>
      </c>
      <c r="C32" s="8">
        <f t="shared" si="0"/>
        <v>2.2246792280679753E-3</v>
      </c>
      <c r="D32" s="1">
        <v>-132352.19</v>
      </c>
      <c r="E32" s="1">
        <f t="shared" si="4"/>
        <v>4335647.8099999996</v>
      </c>
      <c r="F32" s="7">
        <f t="shared" si="1"/>
        <v>2.0709598450234382E-3</v>
      </c>
      <c r="G32" s="1">
        <v>2702182.24</v>
      </c>
      <c r="H32" s="13">
        <f t="shared" si="5"/>
        <v>0.62324763412921225</v>
      </c>
      <c r="I32" s="1">
        <f t="shared" si="6"/>
        <v>1633465.5699999994</v>
      </c>
    </row>
    <row r="33" spans="1:9" ht="15.75" thickBot="1" x14ac:dyDescent="0.3">
      <c r="A33" t="s">
        <v>23</v>
      </c>
      <c r="B33" s="16">
        <v>50000000</v>
      </c>
      <c r="C33" s="17">
        <f t="shared" si="0"/>
        <v>2.4895694136839473E-2</v>
      </c>
      <c r="D33" s="16">
        <v>-49958014.539999999</v>
      </c>
      <c r="E33" s="16">
        <f t="shared" si="4"/>
        <v>41985.460000000894</v>
      </c>
      <c r="F33" s="18">
        <f t="shared" si="1"/>
        <v>2.0054719743216325E-5</v>
      </c>
      <c r="G33" s="16">
        <v>0</v>
      </c>
      <c r="H33" s="19">
        <v>0</v>
      </c>
      <c r="I33" s="16">
        <f t="shared" si="6"/>
        <v>41985.460000000894</v>
      </c>
    </row>
    <row r="34" spans="1:9" s="2" customFormat="1" ht="15.75" thickTop="1" x14ac:dyDescent="0.25">
      <c r="A34" s="3" t="s">
        <v>8</v>
      </c>
      <c r="B34" s="5">
        <v>2008379430</v>
      </c>
      <c r="C34" s="6">
        <f t="shared" si="0"/>
        <v>1</v>
      </c>
      <c r="D34" s="5">
        <v>85165657.519999996</v>
      </c>
      <c r="E34" s="5">
        <v>2093545087.52</v>
      </c>
      <c r="F34" s="6">
        <f t="shared" si="1"/>
        <v>1</v>
      </c>
      <c r="G34" s="5">
        <v>1578388186.8499999</v>
      </c>
      <c r="H34" s="15">
        <f t="shared" si="5"/>
        <v>0.75393083065612332</v>
      </c>
      <c r="I34" s="5">
        <f t="shared" si="6"/>
        <v>515156900.67000008</v>
      </c>
    </row>
    <row r="43" spans="1:9" x14ac:dyDescent="0.25">
      <c r="A43" s="31" t="s">
        <v>35</v>
      </c>
      <c r="B43" s="20" t="s">
        <v>37</v>
      </c>
    </row>
    <row r="44" spans="1:9" x14ac:dyDescent="0.25">
      <c r="A44" s="22" t="s">
        <v>4</v>
      </c>
      <c r="B44" s="20">
        <v>5.3391914349650788E-3</v>
      </c>
    </row>
    <row r="45" spans="1:9" x14ac:dyDescent="0.25">
      <c r="A45" s="22" t="s">
        <v>6</v>
      </c>
      <c r="B45" s="20">
        <v>6.187590645752571E-3</v>
      </c>
    </row>
    <row r="46" spans="1:9" x14ac:dyDescent="0.25">
      <c r="A46" s="22" t="s">
        <v>5</v>
      </c>
      <c r="B46" s="20">
        <v>0.10452549611875006</v>
      </c>
    </row>
    <row r="47" spans="1:9" x14ac:dyDescent="0.25">
      <c r="A47" s="22" t="s">
        <v>1</v>
      </c>
      <c r="B47" s="20">
        <v>0.11694435602532066</v>
      </c>
    </row>
    <row r="48" spans="1:9" x14ac:dyDescent="0.25">
      <c r="A48" s="22" t="s">
        <v>2</v>
      </c>
      <c r="B48" s="20">
        <v>0.19890252665791797</v>
      </c>
    </row>
    <row r="49" spans="1:9" x14ac:dyDescent="0.25">
      <c r="A49" s="22" t="s">
        <v>3</v>
      </c>
      <c r="B49" s="20">
        <v>0.26496007395622945</v>
      </c>
    </row>
    <row r="50" spans="1:9" x14ac:dyDescent="0.25">
      <c r="A50" s="22" t="s">
        <v>0</v>
      </c>
      <c r="B50" s="20">
        <v>0.30314076516106425</v>
      </c>
    </row>
    <row r="51" spans="1:9" s="7" customFormat="1" x14ac:dyDescent="0.25">
      <c r="B51" s="7">
        <f>SUM(B44:B50)</f>
        <v>1</v>
      </c>
      <c r="D51"/>
      <c r="E51"/>
      <c r="G51"/>
      <c r="H51" s="13"/>
      <c r="I51"/>
    </row>
    <row r="52" spans="1:9" s="7" customFormat="1" x14ac:dyDescent="0.25">
      <c r="D52"/>
      <c r="E52"/>
      <c r="G52"/>
      <c r="H52" s="13"/>
      <c r="I52"/>
    </row>
    <row r="53" spans="1:9" s="7" customFormat="1" x14ac:dyDescent="0.25">
      <c r="D53"/>
      <c r="E53"/>
      <c r="G53"/>
      <c r="H53" s="13"/>
      <c r="I53"/>
    </row>
    <row r="54" spans="1:9" s="7" customFormat="1" x14ac:dyDescent="0.25">
      <c r="D54"/>
      <c r="E54"/>
      <c r="G54"/>
      <c r="H54" s="13"/>
      <c r="I54"/>
    </row>
    <row r="55" spans="1:9" s="7" customFormat="1" x14ac:dyDescent="0.25">
      <c r="D55"/>
      <c r="E55"/>
      <c r="G55"/>
      <c r="H55" s="13"/>
      <c r="I55"/>
    </row>
    <row r="56" spans="1:9" s="7" customFormat="1" x14ac:dyDescent="0.25">
      <c r="D56"/>
      <c r="E56"/>
      <c r="G56"/>
      <c r="H56" s="13"/>
      <c r="I56"/>
    </row>
    <row r="57" spans="1:9" s="7" customFormat="1" x14ac:dyDescent="0.25">
      <c r="D57"/>
      <c r="E57"/>
      <c r="G57"/>
      <c r="H57" s="13"/>
      <c r="I57"/>
    </row>
    <row r="67" spans="1:2" x14ac:dyDescent="0.25">
      <c r="A67" t="s">
        <v>41</v>
      </c>
      <c r="B67" s="5">
        <v>2008379430</v>
      </c>
    </row>
    <row r="68" spans="1:2" x14ac:dyDescent="0.25">
      <c r="A68" t="s">
        <v>44</v>
      </c>
      <c r="B68" s="5">
        <v>2093545087.52</v>
      </c>
    </row>
    <row r="74" spans="1:2" x14ac:dyDescent="0.25">
      <c r="A74" s="4" t="s">
        <v>45</v>
      </c>
      <c r="B74" s="23" t="s">
        <v>46</v>
      </c>
    </row>
    <row r="75" spans="1:2" x14ac:dyDescent="0.25">
      <c r="A75" s="22" t="s">
        <v>47</v>
      </c>
      <c r="B75" s="24">
        <v>1578388186.8499999</v>
      </c>
    </row>
    <row r="76" spans="1:2" x14ac:dyDescent="0.25">
      <c r="A76" s="22" t="s">
        <v>48</v>
      </c>
      <c r="B76" s="24">
        <v>515156900.67000008</v>
      </c>
    </row>
    <row r="77" spans="1:2" x14ac:dyDescent="0.25">
      <c r="A77" s="22"/>
      <c r="B77" s="25">
        <f>SUM(B75:B76)</f>
        <v>2093545087.52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2:2" x14ac:dyDescent="0.25">
      <c r="B81" s="21"/>
    </row>
    <row r="82" spans="2:2" x14ac:dyDescent="0.25">
      <c r="B82" s="21"/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21AE1-B5E9-4E15-8F0B-4D5F6B34C011}">
  <dimension ref="A1:I83"/>
  <sheetViews>
    <sheetView tabSelected="1" topLeftCell="A19" zoomScale="70" zoomScaleNormal="70" workbookViewId="0">
      <selection activeCell="B82" sqref="B82"/>
    </sheetView>
  </sheetViews>
  <sheetFormatPr baseColWidth="10" defaultRowHeight="15" x14ac:dyDescent="0.25"/>
  <cols>
    <col min="1" max="1" width="64.140625" style="36" customWidth="1"/>
    <col min="2" max="2" width="23.7109375" style="36" customWidth="1"/>
    <col min="3" max="3" width="8.42578125" style="42" customWidth="1"/>
    <col min="4" max="5" width="21.42578125" style="36" customWidth="1"/>
    <col min="6" max="6" width="9.140625" style="42" customWidth="1"/>
    <col min="7" max="7" width="21.42578125" style="36" customWidth="1"/>
    <col min="8" max="8" width="11" style="43" customWidth="1"/>
    <col min="9" max="9" width="22.85546875" style="36" customWidth="1"/>
    <col min="10" max="16384" width="11.42578125" style="36"/>
  </cols>
  <sheetData>
    <row r="1" spans="1:9" ht="30" x14ac:dyDescent="0.25">
      <c r="A1" s="32" t="s">
        <v>7</v>
      </c>
      <c r="B1" s="33" t="s">
        <v>9</v>
      </c>
      <c r="C1" s="34" t="s">
        <v>34</v>
      </c>
      <c r="D1" s="33" t="s">
        <v>10</v>
      </c>
      <c r="E1" s="33" t="s">
        <v>11</v>
      </c>
      <c r="F1" s="34" t="s">
        <v>34</v>
      </c>
      <c r="G1" s="33" t="s">
        <v>26</v>
      </c>
      <c r="H1" s="35" t="s">
        <v>36</v>
      </c>
      <c r="I1" s="33" t="s">
        <v>38</v>
      </c>
    </row>
    <row r="2" spans="1:9" s="37" customFormat="1" x14ac:dyDescent="0.25">
      <c r="A2" s="37" t="s">
        <v>0</v>
      </c>
      <c r="B2" s="38">
        <v>622493722</v>
      </c>
      <c r="C2" s="39">
        <f t="shared" ref="C2:C34" si="0">B2/$B$34</f>
        <v>0.30994826610029558</v>
      </c>
      <c r="D2" s="38">
        <v>31172131.91</v>
      </c>
      <c r="E2" s="38">
        <f>B2+D2</f>
        <v>653665853.90999997</v>
      </c>
      <c r="F2" s="39">
        <f t="shared" ref="F2:F34" si="1">E2/$E$34</f>
        <v>0.29378240625168539</v>
      </c>
      <c r="G2" s="38">
        <v>653256148.26999998</v>
      </c>
      <c r="H2" s="40">
        <f>(G2*100/E2)/100</f>
        <v>0.99937321853734717</v>
      </c>
      <c r="I2" s="38">
        <f>E2-G2</f>
        <v>409705.63999998569</v>
      </c>
    </row>
    <row r="3" spans="1:9" x14ac:dyDescent="0.25">
      <c r="A3" s="36" t="s">
        <v>12</v>
      </c>
      <c r="B3" s="41">
        <v>420534680</v>
      </c>
      <c r="C3" s="42">
        <f t="shared" si="0"/>
        <v>0.20939005534427327</v>
      </c>
      <c r="D3" s="41">
        <v>18715073.379999999</v>
      </c>
      <c r="E3" s="41">
        <f>B3+D3</f>
        <v>439249753.38</v>
      </c>
      <c r="F3" s="42">
        <f t="shared" si="1"/>
        <v>0.19741561949662922</v>
      </c>
      <c r="G3" s="41">
        <v>439249753.38</v>
      </c>
      <c r="H3" s="43">
        <f t="shared" ref="H3:H29" si="2">(G3*100/E3)/100</f>
        <v>1</v>
      </c>
      <c r="I3" s="41">
        <f t="shared" ref="I3:I29" si="3">E3-G3</f>
        <v>0</v>
      </c>
    </row>
    <row r="4" spans="1:9" x14ac:dyDescent="0.25">
      <c r="A4" s="36" t="s">
        <v>13</v>
      </c>
      <c r="B4" s="41">
        <v>75793400</v>
      </c>
      <c r="C4" s="42">
        <f t="shared" si="0"/>
        <v>3.7738586079822577E-2</v>
      </c>
      <c r="D4" s="41">
        <v>22629214.02</v>
      </c>
      <c r="E4" s="41">
        <f t="shared" ref="E4:E33" si="4">B4+D4</f>
        <v>98422614.019999996</v>
      </c>
      <c r="F4" s="42">
        <f t="shared" si="1"/>
        <v>4.4234882705617977E-2</v>
      </c>
      <c r="G4" s="41">
        <v>98422614.019999996</v>
      </c>
      <c r="H4" s="43">
        <f t="shared" si="2"/>
        <v>1</v>
      </c>
      <c r="I4" s="41">
        <f t="shared" si="3"/>
        <v>0</v>
      </c>
    </row>
    <row r="5" spans="1:9" s="37" customFormat="1" x14ac:dyDescent="0.25">
      <c r="A5" s="37" t="s">
        <v>1</v>
      </c>
      <c r="B5" s="38">
        <v>222859549</v>
      </c>
      <c r="C5" s="39">
        <f t="shared" si="0"/>
        <v>0.11096486334755978</v>
      </c>
      <c r="D5" s="38">
        <v>66376735.369999997</v>
      </c>
      <c r="E5" s="38">
        <f t="shared" si="4"/>
        <v>289236284.37</v>
      </c>
      <c r="F5" s="39">
        <f t="shared" si="1"/>
        <v>0.12999383567191011</v>
      </c>
      <c r="G5" s="38">
        <v>289088318.87</v>
      </c>
      <c r="H5" s="40">
        <f t="shared" si="2"/>
        <v>0.99948842690908479</v>
      </c>
      <c r="I5" s="38">
        <f t="shared" si="3"/>
        <v>147965.5</v>
      </c>
    </row>
    <row r="6" spans="1:9" x14ac:dyDescent="0.25">
      <c r="A6" s="36" t="s">
        <v>28</v>
      </c>
      <c r="B6" s="41">
        <v>6045349</v>
      </c>
      <c r="C6" s="42">
        <f t="shared" si="0"/>
        <v>3.0100631930889674E-3</v>
      </c>
      <c r="D6" s="41">
        <v>2051609.56</v>
      </c>
      <c r="E6" s="41">
        <f t="shared" si="4"/>
        <v>8096958.5600000005</v>
      </c>
      <c r="F6" s="42">
        <f t="shared" si="1"/>
        <v>3.6390824988764047E-3</v>
      </c>
      <c r="G6" s="41">
        <v>8096958.5599999996</v>
      </c>
      <c r="H6" s="43">
        <f t="shared" si="2"/>
        <v>1</v>
      </c>
      <c r="I6" s="41">
        <f t="shared" si="3"/>
        <v>0</v>
      </c>
    </row>
    <row r="7" spans="1:9" x14ac:dyDescent="0.25">
      <c r="A7" s="36" t="s">
        <v>15</v>
      </c>
      <c r="B7" s="41">
        <v>5279100</v>
      </c>
      <c r="C7" s="42">
        <f t="shared" si="0"/>
        <v>2.6285371783557852E-3</v>
      </c>
      <c r="D7" s="41">
        <v>-203576.42</v>
      </c>
      <c r="E7" s="41">
        <f t="shared" si="4"/>
        <v>5075523.58</v>
      </c>
      <c r="F7" s="42">
        <f t="shared" si="1"/>
        <v>2.2811341932584268E-3</v>
      </c>
      <c r="G7" s="41">
        <v>5075523.58</v>
      </c>
      <c r="H7" s="43">
        <f t="shared" si="2"/>
        <v>1</v>
      </c>
      <c r="I7" s="41">
        <f t="shared" si="3"/>
        <v>0</v>
      </c>
    </row>
    <row r="8" spans="1:9" x14ac:dyDescent="0.25">
      <c r="A8" s="36" t="s">
        <v>16</v>
      </c>
      <c r="B8" s="41">
        <v>7318600</v>
      </c>
      <c r="C8" s="42">
        <f t="shared" si="0"/>
        <v>3.6440325421974672E-3</v>
      </c>
      <c r="D8" s="41">
        <v>1634799.39</v>
      </c>
      <c r="E8" s="41">
        <f t="shared" si="4"/>
        <v>8953399.3900000006</v>
      </c>
      <c r="F8" s="42">
        <f t="shared" si="1"/>
        <v>4.023999725842697E-3</v>
      </c>
      <c r="G8" s="41">
        <v>8953399.3900000006</v>
      </c>
      <c r="H8" s="43">
        <f t="shared" si="2"/>
        <v>1</v>
      </c>
      <c r="I8" s="41">
        <f t="shared" si="3"/>
        <v>0</v>
      </c>
    </row>
    <row r="9" spans="1:9" x14ac:dyDescent="0.25">
      <c r="A9" s="36" t="s">
        <v>14</v>
      </c>
      <c r="B9" s="41">
        <v>196000000</v>
      </c>
      <c r="C9" s="42">
        <f t="shared" si="0"/>
        <v>9.7591121016410723E-2</v>
      </c>
      <c r="D9" s="41">
        <v>54702384.509999998</v>
      </c>
      <c r="E9" s="41">
        <f t="shared" si="4"/>
        <v>250702384.50999999</v>
      </c>
      <c r="F9" s="42">
        <f t="shared" si="1"/>
        <v>0.11267522899325842</v>
      </c>
      <c r="G9" s="41">
        <v>250554419.00999999</v>
      </c>
      <c r="H9" s="43">
        <f t="shared" si="2"/>
        <v>0.99940979620002734</v>
      </c>
      <c r="I9" s="41">
        <f t="shared" si="3"/>
        <v>147965.5</v>
      </c>
    </row>
    <row r="10" spans="1:9" x14ac:dyDescent="0.25">
      <c r="A10" s="36" t="s">
        <v>27</v>
      </c>
      <c r="B10" s="41">
        <v>3986000</v>
      </c>
      <c r="C10" s="42">
        <f t="shared" si="0"/>
        <v>1.9846847365888429E-3</v>
      </c>
      <c r="D10" s="41">
        <v>8060151.1500000004</v>
      </c>
      <c r="E10" s="41">
        <f t="shared" si="4"/>
        <v>12046151.15</v>
      </c>
      <c r="F10" s="42">
        <f t="shared" si="1"/>
        <v>5.4140005168539325E-3</v>
      </c>
      <c r="G10" s="41">
        <v>12046151.15</v>
      </c>
      <c r="H10" s="43">
        <f t="shared" si="2"/>
        <v>1</v>
      </c>
      <c r="I10" s="41">
        <f t="shared" si="3"/>
        <v>0</v>
      </c>
    </row>
    <row r="11" spans="1:9" s="37" customFormat="1" x14ac:dyDescent="0.25">
      <c r="A11" s="37" t="s">
        <v>2</v>
      </c>
      <c r="B11" s="38">
        <v>379251072</v>
      </c>
      <c r="C11" s="39">
        <f t="shared" si="0"/>
        <v>0.18883437379160969</v>
      </c>
      <c r="D11" s="38">
        <v>121953516.01000001</v>
      </c>
      <c r="E11" s="38">
        <f t="shared" si="4"/>
        <v>501204588.00999999</v>
      </c>
      <c r="F11" s="39">
        <f t="shared" si="1"/>
        <v>0.22526048899325843</v>
      </c>
      <c r="G11" s="38">
        <v>498164467.63</v>
      </c>
      <c r="H11" s="40">
        <f t="shared" si="2"/>
        <v>0.99393437240454929</v>
      </c>
      <c r="I11" s="38">
        <f t="shared" si="3"/>
        <v>3040120.3799999952</v>
      </c>
    </row>
    <row r="12" spans="1:9" x14ac:dyDescent="0.25">
      <c r="A12" s="36" t="s">
        <v>42</v>
      </c>
      <c r="B12" s="41">
        <v>63340800</v>
      </c>
      <c r="C12" s="42">
        <f t="shared" si="0"/>
        <v>3.1538263663654434E-2</v>
      </c>
      <c r="D12" s="41">
        <v>64720632.130000003</v>
      </c>
      <c r="E12" s="41">
        <f>B12+D12</f>
        <v>128061432.13</v>
      </c>
      <c r="F12" s="42">
        <f t="shared" si="1"/>
        <v>5.7555699833707862E-2</v>
      </c>
      <c r="G12" s="41">
        <v>125884262.84999999</v>
      </c>
      <c r="H12" s="43">
        <f>(G12*100/E12)/100</f>
        <v>0.98299902442298259</v>
      </c>
      <c r="I12" s="41">
        <f>E12-G12</f>
        <v>2177169.2800000012</v>
      </c>
    </row>
    <row r="13" spans="1:9" x14ac:dyDescent="0.25">
      <c r="A13" s="36" t="s">
        <v>17</v>
      </c>
      <c r="B13" s="41">
        <v>61561523</v>
      </c>
      <c r="C13" s="42">
        <f t="shared" si="0"/>
        <v>3.0652336944120166E-2</v>
      </c>
      <c r="D13" s="41">
        <v>16113120.880000001</v>
      </c>
      <c r="E13" s="41">
        <f>B13+D13</f>
        <v>77674643.879999995</v>
      </c>
      <c r="F13" s="42">
        <f t="shared" si="1"/>
        <v>3.4909952305617976E-2</v>
      </c>
      <c r="G13" s="41">
        <v>77465843.879999995</v>
      </c>
      <c r="H13" s="43">
        <f>(G13*100/E13)/100</f>
        <v>0.99731186408369543</v>
      </c>
      <c r="I13" s="41">
        <f>E13-G13</f>
        <v>208800</v>
      </c>
    </row>
    <row r="14" spans="1:9" x14ac:dyDescent="0.25">
      <c r="A14" s="36" t="s">
        <v>18</v>
      </c>
      <c r="B14" s="41">
        <v>21416598</v>
      </c>
      <c r="C14" s="42">
        <f t="shared" si="0"/>
        <v>1.0663621465192959E-2</v>
      </c>
      <c r="D14" s="41">
        <v>17332642.109999999</v>
      </c>
      <c r="E14" s="41">
        <f t="shared" si="4"/>
        <v>38749240.109999999</v>
      </c>
      <c r="F14" s="42">
        <f t="shared" si="1"/>
        <v>1.7415388813483146E-2</v>
      </c>
      <c r="G14" s="41">
        <v>38749240.109999999</v>
      </c>
      <c r="H14" s="43">
        <f t="shared" si="2"/>
        <v>1</v>
      </c>
      <c r="I14" s="41">
        <f t="shared" si="3"/>
        <v>0</v>
      </c>
    </row>
    <row r="15" spans="1:9" x14ac:dyDescent="0.25">
      <c r="A15" s="36" t="s">
        <v>25</v>
      </c>
      <c r="B15" s="41">
        <v>179418098</v>
      </c>
      <c r="C15" s="42">
        <f t="shared" si="0"/>
        <v>8.9334761808429794E-2</v>
      </c>
      <c r="D15" s="41">
        <v>24839666.489999998</v>
      </c>
      <c r="E15" s="41">
        <f t="shared" si="4"/>
        <v>204257764.49000001</v>
      </c>
      <c r="F15" s="42">
        <f t="shared" si="1"/>
        <v>9.1801242467415736E-2</v>
      </c>
      <c r="G15" s="41">
        <v>204257082.77000001</v>
      </c>
      <c r="H15" s="43">
        <f t="shared" si="2"/>
        <v>0.99999666245245711</v>
      </c>
      <c r="I15" s="41">
        <f t="shared" si="3"/>
        <v>681.71999999880791</v>
      </c>
    </row>
    <row r="16" spans="1:9" x14ac:dyDescent="0.25">
      <c r="A16" s="36" t="s">
        <v>19</v>
      </c>
      <c r="B16" s="41">
        <v>15000000</v>
      </c>
      <c r="C16" s="42">
        <f t="shared" si="0"/>
        <v>7.4687082410518418E-3</v>
      </c>
      <c r="D16" s="41">
        <v>1143846.3</v>
      </c>
      <c r="E16" s="41">
        <f t="shared" si="4"/>
        <v>16143846.300000001</v>
      </c>
      <c r="F16" s="42">
        <f t="shared" si="1"/>
        <v>7.2556612584269665E-3</v>
      </c>
      <c r="G16" s="41">
        <v>16143846.300000001</v>
      </c>
      <c r="H16" s="43">
        <f t="shared" si="2"/>
        <v>1</v>
      </c>
      <c r="I16" s="41">
        <f t="shared" si="3"/>
        <v>0</v>
      </c>
    </row>
    <row r="17" spans="1:9" x14ac:dyDescent="0.25">
      <c r="A17" s="36" t="s">
        <v>29</v>
      </c>
      <c r="B17" s="41">
        <v>21138216</v>
      </c>
      <c r="C17" s="42">
        <f t="shared" si="0"/>
        <v>1.0525011202688925E-2</v>
      </c>
      <c r="D17" s="41">
        <v>-6338097.9000000004</v>
      </c>
      <c r="E17" s="41">
        <f t="shared" si="4"/>
        <v>14800118.1</v>
      </c>
      <c r="F17" s="42">
        <f t="shared" si="1"/>
        <v>6.6517384719101125E-3</v>
      </c>
      <c r="G17" s="41">
        <v>14800118.1</v>
      </c>
      <c r="H17" s="43">
        <f t="shared" si="2"/>
        <v>1</v>
      </c>
      <c r="I17" s="41">
        <f t="shared" si="3"/>
        <v>0</v>
      </c>
    </row>
    <row r="18" spans="1:9" s="37" customFormat="1" x14ac:dyDescent="0.25">
      <c r="A18" s="37" t="s">
        <v>3</v>
      </c>
      <c r="B18" s="38">
        <v>471705001</v>
      </c>
      <c r="C18" s="39">
        <f t="shared" si="0"/>
        <v>0.23486846855427115</v>
      </c>
      <c r="D18" s="38">
        <v>70758303.069999993</v>
      </c>
      <c r="E18" s="38">
        <f t="shared" si="4"/>
        <v>542463304.06999993</v>
      </c>
      <c r="F18" s="39">
        <f t="shared" si="1"/>
        <v>0.24380373216629211</v>
      </c>
      <c r="G18" s="38">
        <v>542383772.66999996</v>
      </c>
      <c r="H18" s="40">
        <f t="shared" si="2"/>
        <v>0.99985338842387439</v>
      </c>
      <c r="I18" s="38">
        <f t="shared" si="3"/>
        <v>79531.399999976158</v>
      </c>
    </row>
    <row r="19" spans="1:9" x14ac:dyDescent="0.25">
      <c r="A19" s="36" t="s">
        <v>31</v>
      </c>
      <c r="B19" s="41">
        <v>135830001</v>
      </c>
      <c r="C19" s="42">
        <f t="shared" si="0"/>
        <v>6.7631643190051993E-2</v>
      </c>
      <c r="D19" s="41">
        <v>-19481075.719999999</v>
      </c>
      <c r="E19" s="41">
        <f t="shared" si="4"/>
        <v>116348925.28</v>
      </c>
      <c r="F19" s="42">
        <f t="shared" si="1"/>
        <v>5.2291651811235955E-2</v>
      </c>
      <c r="G19" s="41">
        <v>116348925.28</v>
      </c>
      <c r="H19" s="43">
        <f t="shared" si="2"/>
        <v>1</v>
      </c>
      <c r="I19" s="41">
        <f t="shared" si="3"/>
        <v>0</v>
      </c>
    </row>
    <row r="20" spans="1:9" x14ac:dyDescent="0.25">
      <c r="A20" s="36" t="s">
        <v>21</v>
      </c>
      <c r="B20" s="41">
        <v>0</v>
      </c>
      <c r="C20" s="42">
        <f t="shared" si="0"/>
        <v>0</v>
      </c>
      <c r="D20" s="41">
        <v>0</v>
      </c>
      <c r="E20" s="41">
        <f t="shared" si="4"/>
        <v>0</v>
      </c>
      <c r="F20" s="42">
        <f t="shared" si="1"/>
        <v>0</v>
      </c>
      <c r="G20" s="41">
        <v>0</v>
      </c>
      <c r="H20" s="43">
        <v>0</v>
      </c>
      <c r="I20" s="41">
        <v>0</v>
      </c>
    </row>
    <row r="21" spans="1:9" x14ac:dyDescent="0.25">
      <c r="A21" s="36" t="s">
        <v>30</v>
      </c>
      <c r="B21" s="41">
        <v>88875000</v>
      </c>
      <c r="C21" s="42">
        <f t="shared" si="0"/>
        <v>4.4252096328232161E-2</v>
      </c>
      <c r="D21" s="41">
        <v>16272994.25</v>
      </c>
      <c r="E21" s="41">
        <f t="shared" si="4"/>
        <v>105147994.25</v>
      </c>
      <c r="F21" s="42">
        <f t="shared" si="1"/>
        <v>4.725752550561798E-2</v>
      </c>
      <c r="G21" s="41">
        <v>105068462.84999999</v>
      </c>
      <c r="H21" s="43">
        <f t="shared" si="2"/>
        <v>0.99924362418353985</v>
      </c>
      <c r="I21" s="41">
        <f t="shared" si="3"/>
        <v>79531.40000000596</v>
      </c>
    </row>
    <row r="22" spans="1:9" x14ac:dyDescent="0.25">
      <c r="A22" s="36" t="s">
        <v>20</v>
      </c>
      <c r="B22" s="41">
        <v>245500000</v>
      </c>
      <c r="C22" s="42">
        <f t="shared" si="0"/>
        <v>0.12223785821188181</v>
      </c>
      <c r="D22" s="41">
        <v>71480701.200000003</v>
      </c>
      <c r="E22" s="41">
        <f t="shared" si="4"/>
        <v>316980701.19999999</v>
      </c>
      <c r="F22" s="42">
        <f t="shared" si="1"/>
        <v>0.14246323649438203</v>
      </c>
      <c r="G22" s="41">
        <v>316980701.19999999</v>
      </c>
      <c r="H22" s="43">
        <f t="shared" si="2"/>
        <v>1</v>
      </c>
      <c r="I22" s="41">
        <f t="shared" si="3"/>
        <v>0</v>
      </c>
    </row>
    <row r="23" spans="1:9" s="37" customFormat="1" x14ac:dyDescent="0.25">
      <c r="A23" s="37" t="s">
        <v>4</v>
      </c>
      <c r="B23" s="38">
        <v>1719000</v>
      </c>
      <c r="C23" s="39">
        <f t="shared" si="0"/>
        <v>8.5591396442454102E-4</v>
      </c>
      <c r="D23" s="38">
        <v>11954517.689999999</v>
      </c>
      <c r="E23" s="38">
        <f t="shared" si="4"/>
        <v>13673517.689999999</v>
      </c>
      <c r="F23" s="39">
        <f t="shared" si="1"/>
        <v>6.1454012089887638E-3</v>
      </c>
      <c r="G23" s="38">
        <v>13673517.689999999</v>
      </c>
      <c r="H23" s="40">
        <f t="shared" si="2"/>
        <v>1</v>
      </c>
      <c r="I23" s="38">
        <f t="shared" si="3"/>
        <v>0</v>
      </c>
    </row>
    <row r="24" spans="1:9" x14ac:dyDescent="0.25">
      <c r="A24" s="36" t="s">
        <v>32</v>
      </c>
      <c r="B24" s="41">
        <v>350000</v>
      </c>
      <c r="C24" s="42">
        <f t="shared" si="0"/>
        <v>1.742698589578763E-4</v>
      </c>
      <c r="D24" s="41">
        <v>172480.63</v>
      </c>
      <c r="E24" s="41">
        <f t="shared" si="4"/>
        <v>522480.63</v>
      </c>
      <c r="F24" s="42">
        <f t="shared" si="1"/>
        <v>2.3482275505617978E-4</v>
      </c>
      <c r="G24" s="41">
        <v>522480.63</v>
      </c>
      <c r="H24" s="43">
        <f t="shared" si="2"/>
        <v>1</v>
      </c>
      <c r="I24" s="41">
        <f t="shared" si="3"/>
        <v>0</v>
      </c>
    </row>
    <row r="25" spans="1:9" x14ac:dyDescent="0.25">
      <c r="A25" s="36" t="s">
        <v>43</v>
      </c>
      <c r="B25" s="41">
        <v>559000</v>
      </c>
      <c r="C25" s="42">
        <f t="shared" si="0"/>
        <v>2.783338604498653E-4</v>
      </c>
      <c r="D25" s="41">
        <v>3320188.37</v>
      </c>
      <c r="E25" s="41">
        <f t="shared" si="4"/>
        <v>3879188.37</v>
      </c>
      <c r="F25" s="42">
        <f t="shared" si="1"/>
        <v>1.7434554471910113E-3</v>
      </c>
      <c r="G25" s="41">
        <v>3879188.37</v>
      </c>
      <c r="H25" s="43">
        <f t="shared" si="2"/>
        <v>1</v>
      </c>
      <c r="I25" s="41">
        <f t="shared" si="3"/>
        <v>0</v>
      </c>
    </row>
    <row r="26" spans="1:9" x14ac:dyDescent="0.25">
      <c r="A26" s="36" t="s">
        <v>39</v>
      </c>
      <c r="B26" s="41">
        <v>750000</v>
      </c>
      <c r="C26" s="42">
        <f t="shared" si="0"/>
        <v>3.7343541205259206E-4</v>
      </c>
      <c r="D26" s="41">
        <v>5491688.6900000004</v>
      </c>
      <c r="E26" s="41">
        <f t="shared" si="4"/>
        <v>6241688.6900000004</v>
      </c>
      <c r="F26" s="42">
        <f t="shared" si="1"/>
        <v>2.8052533438202251E-3</v>
      </c>
      <c r="G26" s="41">
        <v>6241688.6900000004</v>
      </c>
      <c r="H26" s="43">
        <f t="shared" si="2"/>
        <v>1</v>
      </c>
      <c r="I26" s="41">
        <f t="shared" si="3"/>
        <v>0</v>
      </c>
    </row>
    <row r="27" spans="1:9" x14ac:dyDescent="0.25">
      <c r="A27" s="36" t="s">
        <v>49</v>
      </c>
      <c r="B27" s="41">
        <v>0</v>
      </c>
      <c r="C27" s="42">
        <f t="shared" si="0"/>
        <v>0</v>
      </c>
      <c r="D27" s="41">
        <v>3000000</v>
      </c>
      <c r="E27" s="41">
        <v>3000000</v>
      </c>
      <c r="F27" s="42">
        <f t="shared" si="1"/>
        <v>1.348314606741573E-3</v>
      </c>
      <c r="G27" s="41">
        <v>3000000</v>
      </c>
      <c r="H27" s="43">
        <v>1</v>
      </c>
      <c r="I27" s="41">
        <v>0</v>
      </c>
    </row>
    <row r="28" spans="1:9" s="37" customFormat="1" x14ac:dyDescent="0.25">
      <c r="A28" s="37" t="s">
        <v>5</v>
      </c>
      <c r="B28" s="38">
        <v>247397086</v>
      </c>
      <c r="C28" s="39">
        <f t="shared" si="0"/>
        <v>0.12318244366802741</v>
      </c>
      <c r="D28" s="38">
        <v>-34584538.009999998</v>
      </c>
      <c r="E28" s="38">
        <f t="shared" si="4"/>
        <v>212812547.99000001</v>
      </c>
      <c r="F28" s="39">
        <f t="shared" si="1"/>
        <v>9.564608898426967E-2</v>
      </c>
      <c r="G28" s="38">
        <v>205660952.38</v>
      </c>
      <c r="H28" s="40">
        <f t="shared" si="2"/>
        <v>0.96639485933726021</v>
      </c>
      <c r="I28" s="38">
        <f t="shared" si="3"/>
        <v>7151595.6100000143</v>
      </c>
    </row>
    <row r="29" spans="1:9" x14ac:dyDescent="0.25">
      <c r="A29" s="36" t="s">
        <v>22</v>
      </c>
      <c r="B29" s="41">
        <v>247397086</v>
      </c>
      <c r="C29" s="21">
        <f t="shared" si="0"/>
        <v>0.12318244366802741</v>
      </c>
      <c r="D29" s="41">
        <v>-34584538.009999998</v>
      </c>
      <c r="E29" s="41">
        <f t="shared" si="4"/>
        <v>212812547.99000001</v>
      </c>
      <c r="F29" s="42">
        <f t="shared" si="1"/>
        <v>9.564608898426967E-2</v>
      </c>
      <c r="G29" s="41">
        <v>205660952.38</v>
      </c>
      <c r="H29" s="43">
        <f t="shared" si="2"/>
        <v>0.96639485933726021</v>
      </c>
      <c r="I29" s="41">
        <f t="shared" si="3"/>
        <v>7151595.6100000143</v>
      </c>
    </row>
    <row r="30" spans="1:9" s="37" customFormat="1" x14ac:dyDescent="0.25">
      <c r="A30" s="37" t="s">
        <v>6</v>
      </c>
      <c r="B30" s="38">
        <v>62954000</v>
      </c>
      <c r="C30" s="39">
        <f t="shared" si="0"/>
        <v>3.1345670573811844E-2</v>
      </c>
      <c r="D30" s="38">
        <v>-51010096.039999999</v>
      </c>
      <c r="E30" s="38">
        <f t="shared" si="4"/>
        <v>11943903.960000001</v>
      </c>
      <c r="F30" s="39">
        <f t="shared" si="1"/>
        <v>5.368046723595506E-3</v>
      </c>
      <c r="G30" s="38">
        <v>11943903.960000001</v>
      </c>
      <c r="H30" s="40">
        <f>(G30*100/E30)/100</f>
        <v>0.99999999999999989</v>
      </c>
      <c r="I30" s="38">
        <f>E30-G30</f>
        <v>0</v>
      </c>
    </row>
    <row r="31" spans="1:9" x14ac:dyDescent="0.25">
      <c r="A31" s="36" t="s">
        <v>33</v>
      </c>
      <c r="B31" s="41">
        <v>8336000</v>
      </c>
      <c r="C31" s="21">
        <f t="shared" si="0"/>
        <v>4.1506101264938769E-3</v>
      </c>
      <c r="D31" s="41">
        <v>-919.17</v>
      </c>
      <c r="E31" s="41">
        <f t="shared" si="4"/>
        <v>8335080.8300000001</v>
      </c>
      <c r="F31" s="42">
        <f t="shared" si="1"/>
        <v>3.7461037438202248E-3</v>
      </c>
      <c r="G31" s="41">
        <v>8335080.8300000001</v>
      </c>
      <c r="H31" s="43">
        <f t="shared" ref="H31:H34" si="5">(G31*100/E31)/100</f>
        <v>1</v>
      </c>
      <c r="I31" s="41">
        <f t="shared" ref="I31:I34" si="6">E31-G31</f>
        <v>0</v>
      </c>
    </row>
    <row r="32" spans="1:9" x14ac:dyDescent="0.25">
      <c r="A32" s="36" t="s">
        <v>24</v>
      </c>
      <c r="B32" s="41">
        <v>4468000</v>
      </c>
      <c r="C32" s="21">
        <f t="shared" si="0"/>
        <v>2.2246792280679753E-3</v>
      </c>
      <c r="D32" s="41">
        <v>-1043242.06</v>
      </c>
      <c r="E32" s="41">
        <f t="shared" si="4"/>
        <v>3424757.94</v>
      </c>
      <c r="F32" s="42">
        <f t="shared" si="1"/>
        <v>1.5392170516853932E-3</v>
      </c>
      <c r="G32" s="41">
        <v>3424757.94</v>
      </c>
      <c r="H32" s="43">
        <f t="shared" si="5"/>
        <v>1</v>
      </c>
      <c r="I32" s="41">
        <f t="shared" si="6"/>
        <v>0</v>
      </c>
    </row>
    <row r="33" spans="1:9" ht="15.75" thickBot="1" x14ac:dyDescent="0.3">
      <c r="A33" s="36" t="s">
        <v>23</v>
      </c>
      <c r="B33" s="44">
        <v>50000000</v>
      </c>
      <c r="C33" s="45">
        <f t="shared" si="0"/>
        <v>2.4895694136839473E-2</v>
      </c>
      <c r="D33" s="44">
        <v>-50000000</v>
      </c>
      <c r="E33" s="44">
        <f t="shared" si="4"/>
        <v>0</v>
      </c>
      <c r="F33" s="46">
        <f t="shared" si="1"/>
        <v>0</v>
      </c>
      <c r="G33" s="44">
        <v>0</v>
      </c>
      <c r="H33" s="47">
        <v>0</v>
      </c>
      <c r="I33" s="44">
        <f t="shared" si="6"/>
        <v>0</v>
      </c>
    </row>
    <row r="34" spans="1:9" s="37" customFormat="1" ht="15.75" thickTop="1" x14ac:dyDescent="0.25">
      <c r="A34" s="32" t="s">
        <v>8</v>
      </c>
      <c r="B34" s="38">
        <v>2008379430</v>
      </c>
      <c r="C34" s="39">
        <f t="shared" si="0"/>
        <v>1</v>
      </c>
      <c r="D34" s="38">
        <v>216620570</v>
      </c>
      <c r="E34" s="38">
        <v>2225000000</v>
      </c>
      <c r="F34" s="39">
        <f t="shared" si="1"/>
        <v>1</v>
      </c>
      <c r="G34" s="38">
        <v>2214171081.4699998</v>
      </c>
      <c r="H34" s="40">
        <f t="shared" si="5"/>
        <v>0.99513307032359533</v>
      </c>
      <c r="I34" s="38">
        <f t="shared" si="6"/>
        <v>10828918.53000021</v>
      </c>
    </row>
    <row r="43" spans="1:9" x14ac:dyDescent="0.25">
      <c r="A43" s="48" t="s">
        <v>35</v>
      </c>
      <c r="B43" s="20" t="s">
        <v>37</v>
      </c>
    </row>
    <row r="44" spans="1:9" x14ac:dyDescent="0.25">
      <c r="A44" s="49" t="s">
        <v>6</v>
      </c>
      <c r="B44" s="20">
        <v>5.368046723595506E-3</v>
      </c>
    </row>
    <row r="45" spans="1:9" x14ac:dyDescent="0.25">
      <c r="A45" s="49" t="s">
        <v>4</v>
      </c>
      <c r="B45" s="20">
        <v>6.1454012089887638E-3</v>
      </c>
    </row>
    <row r="46" spans="1:9" x14ac:dyDescent="0.25">
      <c r="A46" s="49" t="s">
        <v>5</v>
      </c>
      <c r="B46" s="20">
        <v>9.564608898426967E-2</v>
      </c>
    </row>
    <row r="47" spans="1:9" x14ac:dyDescent="0.25">
      <c r="A47" s="49" t="s">
        <v>1</v>
      </c>
      <c r="B47" s="20">
        <v>0.12999383567191011</v>
      </c>
    </row>
    <row r="48" spans="1:9" x14ac:dyDescent="0.25">
      <c r="A48" s="49" t="s">
        <v>2</v>
      </c>
      <c r="B48" s="20">
        <v>0.22526048899325843</v>
      </c>
    </row>
    <row r="49" spans="1:9" x14ac:dyDescent="0.25">
      <c r="A49" s="49" t="s">
        <v>3</v>
      </c>
      <c r="B49" s="20">
        <v>0.24380373216629211</v>
      </c>
    </row>
    <row r="50" spans="1:9" x14ac:dyDescent="0.25">
      <c r="A50" s="49" t="s">
        <v>0</v>
      </c>
      <c r="B50" s="20">
        <v>0.29378240625168539</v>
      </c>
    </row>
    <row r="51" spans="1:9" s="42" customFormat="1" x14ac:dyDescent="0.25">
      <c r="B51" s="42">
        <f>SUM(B44:B50)</f>
        <v>1</v>
      </c>
      <c r="D51" s="36"/>
      <c r="E51" s="36"/>
      <c r="G51" s="36"/>
      <c r="H51" s="43"/>
      <c r="I51" s="36"/>
    </row>
    <row r="52" spans="1:9" s="42" customFormat="1" x14ac:dyDescent="0.25">
      <c r="D52" s="36"/>
      <c r="E52" s="36"/>
      <c r="G52" s="36"/>
      <c r="H52" s="43"/>
      <c r="I52" s="36"/>
    </row>
    <row r="53" spans="1:9" s="42" customFormat="1" x14ac:dyDescent="0.25">
      <c r="D53" s="36"/>
      <c r="E53" s="36"/>
      <c r="G53" s="36"/>
      <c r="H53" s="43"/>
      <c r="I53" s="36"/>
    </row>
    <row r="54" spans="1:9" s="42" customFormat="1" x14ac:dyDescent="0.25">
      <c r="D54" s="36"/>
      <c r="E54" s="36"/>
      <c r="G54" s="36"/>
      <c r="H54" s="43"/>
      <c r="I54" s="36"/>
    </row>
    <row r="55" spans="1:9" s="42" customFormat="1" x14ac:dyDescent="0.25">
      <c r="D55" s="36"/>
      <c r="E55" s="36"/>
      <c r="G55" s="36"/>
      <c r="H55" s="43"/>
      <c r="I55" s="36"/>
    </row>
    <row r="56" spans="1:9" s="42" customFormat="1" x14ac:dyDescent="0.25">
      <c r="D56" s="36"/>
      <c r="E56" s="36"/>
      <c r="G56" s="36"/>
      <c r="H56" s="43"/>
      <c r="I56" s="36"/>
    </row>
    <row r="57" spans="1:9" s="42" customFormat="1" x14ac:dyDescent="0.25">
      <c r="D57" s="36"/>
      <c r="E57" s="36"/>
      <c r="G57" s="36"/>
      <c r="H57" s="43"/>
      <c r="I57" s="36"/>
    </row>
    <row r="74" spans="1:2" x14ac:dyDescent="0.25">
      <c r="A74" s="50" t="s">
        <v>45</v>
      </c>
      <c r="B74" s="51" t="s">
        <v>46</v>
      </c>
    </row>
    <row r="75" spans="1:2" x14ac:dyDescent="0.25">
      <c r="A75" s="49" t="s">
        <v>47</v>
      </c>
      <c r="B75" s="52">
        <v>2214171081.4699998</v>
      </c>
    </row>
    <row r="76" spans="1:2" x14ac:dyDescent="0.25">
      <c r="A76" s="49" t="s">
        <v>48</v>
      </c>
      <c r="B76" s="52">
        <v>10828918.53000021</v>
      </c>
    </row>
    <row r="77" spans="1:2" x14ac:dyDescent="0.25">
      <c r="A77" s="49"/>
      <c r="B77" s="53">
        <f>SUM(B75:B76)</f>
        <v>2225000000</v>
      </c>
    </row>
    <row r="78" spans="1:2" x14ac:dyDescent="0.25">
      <c r="B78" s="21"/>
    </row>
    <row r="79" spans="1:2" x14ac:dyDescent="0.25">
      <c r="B79" s="21"/>
    </row>
    <row r="80" spans="1:2" x14ac:dyDescent="0.25">
      <c r="B80" s="21"/>
    </row>
    <row r="81" spans="1:2" x14ac:dyDescent="0.25">
      <c r="B81" s="21"/>
    </row>
    <row r="82" spans="1:2" x14ac:dyDescent="0.25">
      <c r="A82" s="36" t="s">
        <v>41</v>
      </c>
      <c r="B82" s="38">
        <v>2008379430</v>
      </c>
    </row>
    <row r="83" spans="1:2" x14ac:dyDescent="0.25">
      <c r="A83" s="36" t="s">
        <v>44</v>
      </c>
      <c r="B83" s="38">
        <v>2225000000</v>
      </c>
    </row>
  </sheetData>
  <sortState xmlns:xlrd2="http://schemas.microsoft.com/office/spreadsheetml/2017/richdata2" ref="A44:B50">
    <sortCondition ref="B50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</vt:lpstr>
      <vt:lpstr>3ER TRIM</vt:lpstr>
      <vt:lpstr>4TO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2023-02-19T19:18:31Z</dcterms:created>
  <dcterms:modified xsi:type="dcterms:W3CDTF">2025-02-10T18:54:46Z</dcterms:modified>
</cp:coreProperties>
</file>