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P\Desktop\GASTO DEL PRESUPUESTO\"/>
    </mc:Choice>
  </mc:AlternateContent>
  <xr:revisionPtr revIDLastSave="0" documentId="13_ncr:1_{637BA2F4-6D63-4F7B-A957-A99BA344CD4A}" xr6:coauthVersionLast="47" xr6:coauthVersionMax="47" xr10:uidLastSave="{00000000-0000-0000-0000-000000000000}"/>
  <bookViews>
    <workbookView xWindow="-120" yWindow="-120" windowWidth="20730" windowHeight="11160" activeTab="3" xr2:uid="{4F3FD038-0753-4BD5-B26E-3F8EA729D8EF}"/>
  </bookViews>
  <sheets>
    <sheet name="1er Trim" sheetId="1" r:id="rId1"/>
    <sheet name="2do Trim" sheetId="3" r:id="rId2"/>
    <sheet name="3er Trim " sheetId="4" r:id="rId3"/>
    <sheet name="4to Trim" sheetId="5" r:id="rId4"/>
    <sheet name="Notas" sheetId="2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5" l="1"/>
  <c r="C32" i="5"/>
  <c r="F24" i="5"/>
  <c r="G24" i="5" s="1"/>
  <c r="D24" i="5"/>
  <c r="F23" i="5"/>
  <c r="D23" i="5"/>
  <c r="F22" i="5"/>
  <c r="D22" i="5"/>
  <c r="F21" i="5"/>
  <c r="D21" i="5"/>
  <c r="F20" i="5"/>
  <c r="D20" i="5"/>
  <c r="F19" i="5"/>
  <c r="I19" i="5" s="1"/>
  <c r="D19" i="5"/>
  <c r="F18" i="5"/>
  <c r="J18" i="5" s="1"/>
  <c r="D18" i="5"/>
  <c r="F17" i="5"/>
  <c r="J17" i="5" s="1"/>
  <c r="D17" i="5"/>
  <c r="J16" i="5"/>
  <c r="F16" i="5"/>
  <c r="I16" i="5" s="1"/>
  <c r="D16" i="5"/>
  <c r="F15" i="5"/>
  <c r="I15" i="5" s="1"/>
  <c r="D15" i="5"/>
  <c r="F14" i="5"/>
  <c r="I14" i="5" s="1"/>
  <c r="D14" i="5"/>
  <c r="F13" i="5"/>
  <c r="J13" i="5" s="1"/>
  <c r="D13" i="5"/>
  <c r="F12" i="5"/>
  <c r="I12" i="5" s="1"/>
  <c r="D12" i="5"/>
  <c r="F11" i="5"/>
  <c r="I11" i="5" s="1"/>
  <c r="D11" i="5"/>
  <c r="F10" i="5"/>
  <c r="I10" i="5" s="1"/>
  <c r="D10" i="5"/>
  <c r="F9" i="5"/>
  <c r="J9" i="5" s="1"/>
  <c r="D9" i="5"/>
  <c r="F8" i="5"/>
  <c r="I8" i="5" s="1"/>
  <c r="D8" i="5"/>
  <c r="F7" i="5"/>
  <c r="I7" i="5" s="1"/>
  <c r="D7" i="5"/>
  <c r="F6" i="5"/>
  <c r="I6" i="5" s="1"/>
  <c r="D6" i="5"/>
  <c r="F5" i="5"/>
  <c r="J5" i="5" s="1"/>
  <c r="D5" i="5"/>
  <c r="F4" i="5"/>
  <c r="I4" i="5" s="1"/>
  <c r="D4" i="5"/>
  <c r="F3" i="5"/>
  <c r="G3" i="5" s="1"/>
  <c r="D3" i="5"/>
  <c r="C62" i="4"/>
  <c r="C34" i="4"/>
  <c r="F24" i="4"/>
  <c r="J24" i="4" s="1"/>
  <c r="D24" i="4"/>
  <c r="F23" i="4"/>
  <c r="D23" i="4"/>
  <c r="F22" i="4"/>
  <c r="D22" i="4"/>
  <c r="F21" i="4"/>
  <c r="D21" i="4"/>
  <c r="G20" i="4"/>
  <c r="F20" i="4"/>
  <c r="D20" i="4"/>
  <c r="F19" i="4"/>
  <c r="I19" i="4" s="1"/>
  <c r="D19" i="4"/>
  <c r="F18" i="4"/>
  <c r="I18" i="4" s="1"/>
  <c r="D18" i="4"/>
  <c r="F17" i="4"/>
  <c r="J17" i="4" s="1"/>
  <c r="D17" i="4"/>
  <c r="F16" i="4"/>
  <c r="J16" i="4" s="1"/>
  <c r="D16" i="4"/>
  <c r="F15" i="4"/>
  <c r="J15" i="4" s="1"/>
  <c r="D15" i="4"/>
  <c r="J14" i="4"/>
  <c r="F14" i="4"/>
  <c r="I14" i="4" s="1"/>
  <c r="D14" i="4"/>
  <c r="J13" i="4"/>
  <c r="F13" i="4"/>
  <c r="I13" i="4" s="1"/>
  <c r="D13" i="4"/>
  <c r="F12" i="4"/>
  <c r="J12" i="4" s="1"/>
  <c r="D12" i="4"/>
  <c r="F11" i="4"/>
  <c r="J11" i="4" s="1"/>
  <c r="D11" i="4"/>
  <c r="F10" i="4"/>
  <c r="I10" i="4" s="1"/>
  <c r="D10" i="4"/>
  <c r="J9" i="4"/>
  <c r="F9" i="4"/>
  <c r="I9" i="4" s="1"/>
  <c r="D9" i="4"/>
  <c r="F8" i="4"/>
  <c r="J8" i="4" s="1"/>
  <c r="D8" i="4"/>
  <c r="F7" i="4"/>
  <c r="J7" i="4" s="1"/>
  <c r="D7" i="4"/>
  <c r="J6" i="4"/>
  <c r="F6" i="4"/>
  <c r="I6" i="4" s="1"/>
  <c r="D6" i="4"/>
  <c r="J5" i="4"/>
  <c r="F5" i="4"/>
  <c r="I5" i="4" s="1"/>
  <c r="D5" i="4"/>
  <c r="F4" i="4"/>
  <c r="J4" i="4" s="1"/>
  <c r="D4" i="4"/>
  <c r="I3" i="4"/>
  <c r="F3" i="4"/>
  <c r="J3" i="4" s="1"/>
  <c r="D3" i="4"/>
  <c r="C34" i="3"/>
  <c r="G24" i="3"/>
  <c r="F24" i="3"/>
  <c r="J24" i="3" s="1"/>
  <c r="D24" i="3"/>
  <c r="F23" i="3"/>
  <c r="G23" i="3" s="1"/>
  <c r="D23" i="3"/>
  <c r="G22" i="3"/>
  <c r="F22" i="3"/>
  <c r="D22" i="3"/>
  <c r="F21" i="3"/>
  <c r="G21" i="3" s="1"/>
  <c r="D21" i="3"/>
  <c r="G20" i="3"/>
  <c r="F20" i="3"/>
  <c r="D20" i="3"/>
  <c r="I19" i="3"/>
  <c r="F19" i="3"/>
  <c r="G19" i="3" s="1"/>
  <c r="D19" i="3"/>
  <c r="J18" i="3"/>
  <c r="I18" i="3"/>
  <c r="G18" i="3"/>
  <c r="F18" i="3"/>
  <c r="D18" i="3"/>
  <c r="J17" i="3"/>
  <c r="G17" i="3"/>
  <c r="F17" i="3"/>
  <c r="D17" i="3"/>
  <c r="F16" i="3"/>
  <c r="J16" i="3" s="1"/>
  <c r="D16" i="3"/>
  <c r="J15" i="3"/>
  <c r="G15" i="3"/>
  <c r="F15" i="3"/>
  <c r="I15" i="3" s="1"/>
  <c r="D15" i="3"/>
  <c r="F14" i="3"/>
  <c r="G14" i="3" s="1"/>
  <c r="D14" i="3"/>
  <c r="J13" i="3"/>
  <c r="F13" i="3"/>
  <c r="I13" i="3" s="1"/>
  <c r="D13" i="3"/>
  <c r="F12" i="3"/>
  <c r="J12" i="3" s="1"/>
  <c r="D12" i="3"/>
  <c r="F11" i="3"/>
  <c r="I11" i="3" s="1"/>
  <c r="D11" i="3"/>
  <c r="F10" i="3"/>
  <c r="G10" i="3" s="1"/>
  <c r="D10" i="3"/>
  <c r="G9" i="3"/>
  <c r="F9" i="3"/>
  <c r="J9" i="3" s="1"/>
  <c r="D9" i="3"/>
  <c r="F8" i="3"/>
  <c r="J8" i="3" s="1"/>
  <c r="D8" i="3"/>
  <c r="G7" i="3"/>
  <c r="F7" i="3"/>
  <c r="I7" i="3" s="1"/>
  <c r="D7" i="3"/>
  <c r="I6" i="3"/>
  <c r="F6" i="3"/>
  <c r="G6" i="3" s="1"/>
  <c r="D6" i="3"/>
  <c r="J5" i="3"/>
  <c r="I5" i="3"/>
  <c r="G5" i="3"/>
  <c r="F5" i="3"/>
  <c r="D5" i="3"/>
  <c r="F4" i="3"/>
  <c r="J4" i="3" s="1"/>
  <c r="D4" i="3"/>
  <c r="J3" i="3"/>
  <c r="G3" i="3"/>
  <c r="F3" i="3"/>
  <c r="I3" i="3" s="1"/>
  <c r="D3" i="3"/>
  <c r="C34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3" i="1"/>
  <c r="F15" i="1"/>
  <c r="F5" i="1"/>
  <c r="F6" i="1"/>
  <c r="F7" i="1"/>
  <c r="F8" i="1"/>
  <c r="F9" i="1"/>
  <c r="F10" i="1"/>
  <c r="F11" i="1"/>
  <c r="F12" i="1"/>
  <c r="F13" i="1"/>
  <c r="F14" i="1"/>
  <c r="F16" i="1"/>
  <c r="F17" i="1"/>
  <c r="F18" i="1"/>
  <c r="F19" i="1"/>
  <c r="F20" i="1"/>
  <c r="F21" i="1"/>
  <c r="F22" i="1"/>
  <c r="F23" i="1"/>
  <c r="F24" i="1"/>
  <c r="F4" i="1"/>
  <c r="F3" i="1"/>
  <c r="J19" i="5" l="1"/>
  <c r="J14" i="5"/>
  <c r="J12" i="5"/>
  <c r="J10" i="5"/>
  <c r="J8" i="5"/>
  <c r="J6" i="5"/>
  <c r="G4" i="5"/>
  <c r="J4" i="5"/>
  <c r="I3" i="5"/>
  <c r="G14" i="5"/>
  <c r="G7" i="5"/>
  <c r="G8" i="5"/>
  <c r="G21" i="5"/>
  <c r="I24" i="5"/>
  <c r="G6" i="5"/>
  <c r="G11" i="5"/>
  <c r="G12" i="5"/>
  <c r="G20" i="5"/>
  <c r="G23" i="5"/>
  <c r="G10" i="5"/>
  <c r="G15" i="5"/>
  <c r="G16" i="5"/>
  <c r="G19" i="5"/>
  <c r="G22" i="5"/>
  <c r="J3" i="5"/>
  <c r="G5" i="5"/>
  <c r="J7" i="5"/>
  <c r="G9" i="5"/>
  <c r="J11" i="5"/>
  <c r="G13" i="5"/>
  <c r="J15" i="5"/>
  <c r="G17" i="5"/>
  <c r="G18" i="5"/>
  <c r="J24" i="5"/>
  <c r="I5" i="5"/>
  <c r="I13" i="5"/>
  <c r="I18" i="5"/>
  <c r="I9" i="5"/>
  <c r="J19" i="4"/>
  <c r="J18" i="4"/>
  <c r="I15" i="4"/>
  <c r="I11" i="4"/>
  <c r="J10" i="4"/>
  <c r="I7" i="4"/>
  <c r="G11" i="4"/>
  <c r="G14" i="4"/>
  <c r="G22" i="4"/>
  <c r="G15" i="4"/>
  <c r="G24" i="4"/>
  <c r="G3" i="4"/>
  <c r="G6" i="4"/>
  <c r="G21" i="4"/>
  <c r="G23" i="4"/>
  <c r="I24" i="4"/>
  <c r="G7" i="4"/>
  <c r="G10" i="4"/>
  <c r="G19" i="4"/>
  <c r="G4" i="4"/>
  <c r="G12" i="4"/>
  <c r="I4" i="4"/>
  <c r="G5" i="4"/>
  <c r="I8" i="4"/>
  <c r="G9" i="4"/>
  <c r="I12" i="4"/>
  <c r="G13" i="4"/>
  <c r="I16" i="4"/>
  <c r="G17" i="4"/>
  <c r="G18" i="4"/>
  <c r="G8" i="4"/>
  <c r="G16" i="4"/>
  <c r="I14" i="3"/>
  <c r="G13" i="3"/>
  <c r="G11" i="3"/>
  <c r="J11" i="3"/>
  <c r="I10" i="3"/>
  <c r="I9" i="3"/>
  <c r="J7" i="3"/>
  <c r="G4" i="3"/>
  <c r="J6" i="3"/>
  <c r="G8" i="3"/>
  <c r="J10" i="3"/>
  <c r="G12" i="3"/>
  <c r="J14" i="3"/>
  <c r="G16" i="3"/>
  <c r="J19" i="3"/>
  <c r="I24" i="3"/>
  <c r="I4" i="3"/>
  <c r="I16" i="3"/>
  <c r="I8" i="3"/>
  <c r="I12" i="3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3" i="1"/>
  <c r="J16" i="1"/>
  <c r="I16" i="1"/>
  <c r="I12" i="1"/>
  <c r="I13" i="1"/>
  <c r="I14" i="1"/>
  <c r="I15" i="1"/>
  <c r="I18" i="1"/>
  <c r="I19" i="1"/>
  <c r="I24" i="1"/>
  <c r="J12" i="1"/>
  <c r="I4" i="1"/>
  <c r="I5" i="1"/>
  <c r="I6" i="1"/>
  <c r="I7" i="1"/>
  <c r="I8" i="1"/>
  <c r="I9" i="1"/>
  <c r="I10" i="1"/>
  <c r="I11" i="1"/>
  <c r="I3" i="1"/>
  <c r="J24" i="1"/>
  <c r="J14" i="1"/>
  <c r="J15" i="1"/>
  <c r="J17" i="1"/>
  <c r="J18" i="1"/>
  <c r="J19" i="1"/>
  <c r="J13" i="1"/>
  <c r="J4" i="1"/>
  <c r="J5" i="1"/>
  <c r="J6" i="1"/>
  <c r="J7" i="1"/>
  <c r="J8" i="1"/>
  <c r="J9" i="1"/>
  <c r="J10" i="1"/>
  <c r="J11" i="1"/>
  <c r="J3" i="1"/>
</calcChain>
</file>

<file path=xl/sharedStrings.xml><?xml version="1.0" encoding="utf-8"?>
<sst xmlns="http://schemas.openxmlformats.org/spreadsheetml/2006/main" count="168" uniqueCount="36">
  <si>
    <t xml:space="preserve">Concepto </t>
  </si>
  <si>
    <t>Presupuesto</t>
  </si>
  <si>
    <t>Subejercicio</t>
  </si>
  <si>
    <t>Servicios Generales</t>
  </si>
  <si>
    <t xml:space="preserve">Remuneraciones al personal de carácter permanente </t>
  </si>
  <si>
    <t xml:space="preserve">Remuneraciones adicionales y especiales </t>
  </si>
  <si>
    <t>Seguridad social</t>
  </si>
  <si>
    <t xml:space="preserve">Materiales y suministros </t>
  </si>
  <si>
    <t xml:space="preserve">Combustibles, lubricantes y aditivos </t>
  </si>
  <si>
    <t>Servicios personales</t>
  </si>
  <si>
    <t xml:space="preserve">Servicios básicos </t>
  </si>
  <si>
    <t xml:space="preserve">Servicios de instalación, reparación, mantenimiento y conservación </t>
  </si>
  <si>
    <t>Bienes Muebles, Inmuebles e Intangibles</t>
  </si>
  <si>
    <t xml:space="preserve">Mobiliario y equipo de administración </t>
  </si>
  <si>
    <t>Inversión Pública</t>
  </si>
  <si>
    <t>Deuda Pública</t>
  </si>
  <si>
    <t>Total del Gasto</t>
  </si>
  <si>
    <t>%</t>
  </si>
  <si>
    <t>Servicios de arrendamientos</t>
  </si>
  <si>
    <t>Inversiones financieras y otras provisiones</t>
  </si>
  <si>
    <t>Participaciones y aportaciones</t>
  </si>
  <si>
    <t>Transferencias, asignaciones, subsidios y otras ayudas</t>
  </si>
  <si>
    <t>Materiales de administración, emisión de documentos y artículos de oficina</t>
  </si>
  <si>
    <t>Servicios profesionales, científicos, ténicos y otros servicios</t>
  </si>
  <si>
    <t>Servicios de traslado y viáticos</t>
  </si>
  <si>
    <t>Otros servicios generales</t>
  </si>
  <si>
    <t>Presupuesto aprobado</t>
  </si>
  <si>
    <t xml:space="preserve">Aumentos / Disminución </t>
  </si>
  <si>
    <t xml:space="preserve">Presupuesto Modificado </t>
  </si>
  <si>
    <t>Devengado</t>
  </si>
  <si>
    <t xml:space="preserve">% </t>
  </si>
  <si>
    <t>Monto</t>
  </si>
  <si>
    <t xml:space="preserve">Monto </t>
  </si>
  <si>
    <t xml:space="preserve">Presupuesto Devengado </t>
  </si>
  <si>
    <t xml:space="preserve">Presupuesto Por Ejercer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</si>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</sst>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4" fontId="0" fillId="0" borderId="0" xfId="0" applyNumberFormat="1"/>
    <xf numFmtId="4" fontId="1" fillId="0" borderId="0" xfId="0" applyNumberFormat="1" applyFont="1"/>
    <xf numFmtId="2" fontId="1" fillId="0" borderId="0" xfId="0" applyNumberFormat="1" applyFont="1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2" fontId="3" fillId="0" borderId="0" xfId="0" applyNumberFormat="1" applyFont="1"/>
    <xf numFmtId="0" fontId="1" fillId="0" borderId="0" xfId="0" applyFont="1" applyAlignment="1">
      <alignment horizontal="center" vertical="center" wrapText="1"/>
    </xf>
    <xf numFmtId="10" fontId="1" fillId="0" borderId="0" xfId="1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wrapText="1"/>
    </xf>
    <xf numFmtId="4" fontId="1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2" fontId="0" fillId="0" borderId="0" xfId="0" applyNumberFormat="1"/>
    <xf numFmtId="2" fontId="2" fillId="0" borderId="0" xfId="0" applyNumberFormat="1" applyFont="1"/>
    <xf numFmtId="2" fontId="5" fillId="0" borderId="0" xfId="0" applyNumberFormat="1" applyFont="1"/>
    <xf numFmtId="4" fontId="5" fillId="0" borderId="0" xfId="0" applyNumberFormat="1" applyFont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0" borderId="1" xfId="0" applyBorder="1" applyAlignment="1">
      <alignment vertical="center"/>
    </xf>
    <xf numFmtId="0" fontId="1" fillId="0" borderId="0" xfId="0" applyFont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del Presupuesto   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'1er Trim'!$C$59</c:f>
              <c:strCache>
                <c:ptCount val="1"/>
                <c:pt idx="0">
                  <c:v>Monto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3A5E-4BE2-9CCD-D47B519CF5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3A5E-4BE2-9CCD-D47B519CF5CA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'1er Trim'!$B$60:$B$61</c:f>
              <c:strCache>
                <c:ptCount val="2"/>
                <c:pt idx="0">
                  <c:v>Presupuesto Devengado </c:v>
                </c:pt>
                <c:pt idx="1">
                  <c:v>Presupuesto Por Ejercer </c:v>
                </c:pt>
              </c:strCache>
            </c:strRef>
          </c:cat>
          <c:val>
            <c:numRef>
              <c:f>'1er Trim'!$C$60:$C$61</c:f>
              <c:numCache>
                <c:formatCode>#,##0.00</c:formatCode>
                <c:ptCount val="2"/>
                <c:pt idx="0">
                  <c:v>1022079.85</c:v>
                </c:pt>
                <c:pt idx="1">
                  <c:v>2977920.15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35-4A51-B62B-5969453F130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Presupuesto de Egresos 2024 IMPLAN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'1er Trim'!$C$29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DF11-4AF5-AB69-53B63EB0F325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DF11-4AF5-AB69-53B63EB0F325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DF11-4AF5-AB69-53B63EB0F325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DF11-4AF5-AB69-53B63EB0F325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'1er Trim'!$B$30:$B$33</c:f>
              <c:strCache>
                <c:ptCount val="4"/>
                <c:pt idx="0">
                  <c:v>Bienes Muebles, Inmuebles e Intangibles</c:v>
                </c:pt>
                <c:pt idx="1">
                  <c:v>Materiales y suministros </c:v>
                </c:pt>
                <c:pt idx="2">
                  <c:v>Servicios Generales</c:v>
                </c:pt>
                <c:pt idx="3">
                  <c:v>Servicios personales</c:v>
                </c:pt>
              </c:strCache>
            </c:strRef>
          </c:cat>
          <c:val>
            <c:numRef>
              <c:f>'1er Trim'!$C$30:$C$33</c:f>
              <c:numCache>
                <c:formatCode>#,##0.00</c:formatCode>
                <c:ptCount val="4"/>
                <c:pt idx="0">
                  <c:v>30903.68</c:v>
                </c:pt>
                <c:pt idx="1">
                  <c:v>195888.68</c:v>
                </c:pt>
                <c:pt idx="2">
                  <c:v>703060.21000000008</c:v>
                </c:pt>
                <c:pt idx="3">
                  <c:v>3070147.43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47-4371-922B-508B25458E8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 del Presupuesto IMPLAN   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'2do Trim'!$C$59</c:f>
              <c:strCache>
                <c:ptCount val="1"/>
                <c:pt idx="0">
                  <c:v>Monto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51C-48BE-B4B0-4DA92D89A5C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51C-48BE-B4B0-4DA92D89A5CB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'2do Trim'!$B$60:$B$61</c:f>
              <c:strCache>
                <c:ptCount val="2"/>
                <c:pt idx="0">
                  <c:v>Presupuesto Devengado </c:v>
                </c:pt>
                <c:pt idx="1">
                  <c:v>Presupuesto Por Ejercer </c:v>
                </c:pt>
              </c:strCache>
            </c:strRef>
          </c:cat>
          <c:val>
            <c:numRef>
              <c:f>'2do Trim'!$C$60:$C$61</c:f>
              <c:numCache>
                <c:formatCode>#,##0.00</c:formatCode>
                <c:ptCount val="2"/>
                <c:pt idx="0">
                  <c:v>2055940.94</c:v>
                </c:pt>
                <c:pt idx="1">
                  <c:v>1944059.06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1C-48BE-B4B0-4DA92D89A5C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Presupuesto de Egresos 2024 IMPLAN</a:t>
            </a:r>
            <a:endParaRPr lang="en-US"/>
          </a:p>
        </c:rich>
      </c:tx>
      <c:layout>
        <c:manualLayout>
          <c:xMode val="edge"/>
          <c:yMode val="edge"/>
          <c:x val="0.18318021162144479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'2do Trim'!$C$29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E458-4442-9974-F876658BC119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E458-4442-9974-F876658BC119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E458-4442-9974-F876658BC119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E458-4442-9974-F876658BC119}"/>
              </c:ext>
            </c:extLst>
          </c:dPt>
          <c:dLbls>
            <c:dLbl>
              <c:idx val="0"/>
              <c:layout>
                <c:manualLayout>
                  <c:x val="-1.6224218157807124E-2"/>
                  <c:y val="7.33785360163313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58-4442-9974-F876658BC119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'2do Trim'!$B$30:$B$33</c:f>
              <c:strCache>
                <c:ptCount val="4"/>
                <c:pt idx="0">
                  <c:v>Bienes Muebles, Inmuebles e Intangibles</c:v>
                </c:pt>
                <c:pt idx="1">
                  <c:v>Materiales y suministros </c:v>
                </c:pt>
                <c:pt idx="2">
                  <c:v>Servicios Generales</c:v>
                </c:pt>
                <c:pt idx="3">
                  <c:v>Servicios personales</c:v>
                </c:pt>
              </c:strCache>
            </c:strRef>
          </c:cat>
          <c:val>
            <c:numRef>
              <c:f>'2do Trim'!$C$30:$C$33</c:f>
              <c:numCache>
                <c:formatCode>#,##0.00</c:formatCode>
                <c:ptCount val="4"/>
                <c:pt idx="0">
                  <c:v>30903.68</c:v>
                </c:pt>
                <c:pt idx="1">
                  <c:v>177540.08</c:v>
                </c:pt>
                <c:pt idx="2">
                  <c:v>721408.81</c:v>
                </c:pt>
                <c:pt idx="3">
                  <c:v>3070147.43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458-4442-9974-F876658BC11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 del Presupuesto IMPLAN   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'3er Trim '!$C$59</c:f>
              <c:strCache>
                <c:ptCount val="1"/>
                <c:pt idx="0">
                  <c:v>Monto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A35-48E6-A4EB-92363A3F1E8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A35-48E6-A4EB-92363A3F1E8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'3er Trim '!$B$60:$B$61</c:f>
              <c:strCache>
                <c:ptCount val="2"/>
                <c:pt idx="0">
                  <c:v>Presupuesto Devengado </c:v>
                </c:pt>
                <c:pt idx="1">
                  <c:v>Presupuesto Por Ejercer </c:v>
                </c:pt>
              </c:strCache>
            </c:strRef>
          </c:cat>
          <c:val>
            <c:numRef>
              <c:f>'3er Trim '!$C$60:$C$61</c:f>
              <c:numCache>
                <c:formatCode>#,##0.00</c:formatCode>
                <c:ptCount val="2"/>
                <c:pt idx="0">
                  <c:v>3455722.29</c:v>
                </c:pt>
                <c:pt idx="1">
                  <c:v>794277.71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35-48E6-A4EB-92363A3F1E8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Presupuesto de Egresos 2024 IMPLAN</a:t>
            </a:r>
            <a:endParaRPr lang="en-US"/>
          </a:p>
        </c:rich>
      </c:tx>
      <c:layout>
        <c:manualLayout>
          <c:xMode val="edge"/>
          <c:yMode val="edge"/>
          <c:x val="0.18318021162144479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'3er Trim '!$C$29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403-4155-B9EF-C7647C2C4618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403-4155-B9EF-C7647C2C4618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2403-4155-B9EF-C7647C2C4618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2403-4155-B9EF-C7647C2C4618}"/>
              </c:ext>
            </c:extLst>
          </c:dPt>
          <c:dLbls>
            <c:dLbl>
              <c:idx val="0"/>
              <c:layout>
                <c:manualLayout>
                  <c:x val="-1.6224218157807124E-2"/>
                  <c:y val="7.33785360163313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03-4155-B9EF-C7647C2C4618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'3er Trim '!$B$30:$B$33</c:f>
              <c:strCache>
                <c:ptCount val="4"/>
                <c:pt idx="0">
                  <c:v>Bienes Muebles, Inmuebles e Intangibles</c:v>
                </c:pt>
                <c:pt idx="1">
                  <c:v>Materiales y suministros </c:v>
                </c:pt>
                <c:pt idx="2">
                  <c:v>Servicios Generales</c:v>
                </c:pt>
                <c:pt idx="3">
                  <c:v>Servicios personales</c:v>
                </c:pt>
              </c:strCache>
            </c:strRef>
          </c:cat>
          <c:val>
            <c:numRef>
              <c:f>'3er Trim '!$C$30:$C$33</c:f>
              <c:numCache>
                <c:formatCode>#,##0.00</c:formatCode>
                <c:ptCount val="4"/>
                <c:pt idx="0">
                  <c:v>20903.68</c:v>
                </c:pt>
                <c:pt idx="1">
                  <c:v>151986.97999999998</c:v>
                </c:pt>
                <c:pt idx="2">
                  <c:v>1006961.91</c:v>
                </c:pt>
                <c:pt idx="3">
                  <c:v>3070147.43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403-4155-B9EF-C7647C2C461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 del Presupuesto IMPLAN   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'4to Trim'!$C$49</c:f>
              <c:strCache>
                <c:ptCount val="1"/>
                <c:pt idx="0">
                  <c:v>Monto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33CA-469E-B724-4E3B4071DFE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33CA-469E-B724-4E3B4071DFED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'4to Trim'!$B$50:$B$51</c:f>
              <c:strCache>
                <c:ptCount val="2"/>
                <c:pt idx="0">
                  <c:v>Presupuesto Devengado </c:v>
                </c:pt>
                <c:pt idx="1">
                  <c:v>Presupuesto Por Ejercer </c:v>
                </c:pt>
              </c:strCache>
            </c:strRef>
          </c:cat>
          <c:val>
            <c:numRef>
              <c:f>'4to Trim'!$C$50:$C$51</c:f>
              <c:numCache>
                <c:formatCode>#,##0.00</c:formatCode>
                <c:ptCount val="2"/>
                <c:pt idx="0">
                  <c:v>4854568.05</c:v>
                </c:pt>
                <c:pt idx="1">
                  <c:v>35431.950000000186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CA-469E-B724-4E3B4071DFE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Presupuesto de Egresos 2024 IMPLAN</a:t>
            </a:r>
            <a:endParaRPr lang="en-US"/>
          </a:p>
        </c:rich>
      </c:tx>
      <c:layout>
        <c:manualLayout>
          <c:xMode val="edge"/>
          <c:yMode val="edge"/>
          <c:x val="0.18318021162144479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'4to Trim'!$C$27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317E-4606-A999-F3DC6DE8C60C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317E-4606-A999-F3DC6DE8C60C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317E-4606-A999-F3DC6DE8C60C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317E-4606-A999-F3DC6DE8C60C}"/>
              </c:ext>
            </c:extLst>
          </c:dPt>
          <c:dLbls>
            <c:dLbl>
              <c:idx val="0"/>
              <c:layout>
                <c:manualLayout>
                  <c:x val="-1.6224218157807124E-2"/>
                  <c:y val="7.33785360163313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7E-4606-A999-F3DC6DE8C60C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'4to Trim'!$B$28:$B$31</c:f>
              <c:strCache>
                <c:ptCount val="4"/>
                <c:pt idx="0">
                  <c:v>Bienes Muebles, Inmuebles e Intangibles</c:v>
                </c:pt>
                <c:pt idx="1">
                  <c:v>Materiales y suministros </c:v>
                </c:pt>
                <c:pt idx="2">
                  <c:v>Servicios Generales</c:v>
                </c:pt>
                <c:pt idx="3">
                  <c:v>Servicios personales</c:v>
                </c:pt>
              </c:strCache>
            </c:strRef>
          </c:cat>
          <c:val>
            <c:numRef>
              <c:f>'4to Trim'!$C$28:$C$31</c:f>
              <c:numCache>
                <c:formatCode>#,##0.00</c:formatCode>
                <c:ptCount val="4"/>
                <c:pt idx="0">
                  <c:v>15940.89</c:v>
                </c:pt>
                <c:pt idx="1">
                  <c:v>128471.12999999999</c:v>
                </c:pt>
                <c:pt idx="2">
                  <c:v>1120484.5</c:v>
                </c:pt>
                <c:pt idx="3">
                  <c:v>3625103.4800000004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17E-4606-A999-F3DC6DE8C60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194164</xdr:colOff>
      <xdr:row>51</xdr:row>
      <xdr:rowOff>185371</xdr:rowOff>
    </xdr:from>
    <xdr:to>
      <xdr:col>7</xdr:col>
      <xdr:colOff>1227260</xdr:colOff>
      <xdr:row>66</xdr:row>
      <xdr:rowOff>71071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6C1E133-1B82-08BA-38F2-94E12B368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245451</xdr:colOff>
      <xdr:row>25</xdr:row>
      <xdr:rowOff>82794</xdr:rowOff>
    </xdr:from>
    <xdr:to>
      <xdr:col>10</xdr:col>
      <xdr:colOff>688729</xdr:colOff>
      <xdr:row>39</xdr:row>
      <xdr:rowOff>158994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415DF28-2A5F-C54E-39D1-816A25987F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194164</xdr:colOff>
      <xdr:row>51</xdr:row>
      <xdr:rowOff>185371</xdr:rowOff>
    </xdr:from>
    <xdr:to>
      <xdr:col>7</xdr:col>
      <xdr:colOff>1227260</xdr:colOff>
      <xdr:row>66</xdr:row>
      <xdr:rowOff>71071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954C501-AAE0-4845-AF87-CAC9F39633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223471</xdr:colOff>
      <xdr:row>25</xdr:row>
      <xdr:rowOff>31505</xdr:rowOff>
    </xdr:from>
    <xdr:to>
      <xdr:col>7</xdr:col>
      <xdr:colOff>1003789</xdr:colOff>
      <xdr:row>39</xdr:row>
      <xdr:rowOff>107705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EE9EC3D-0D4A-49F9-A6EB-13294B065F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194164</xdr:colOff>
      <xdr:row>51</xdr:row>
      <xdr:rowOff>185371</xdr:rowOff>
    </xdr:from>
    <xdr:to>
      <xdr:col>7</xdr:col>
      <xdr:colOff>1227260</xdr:colOff>
      <xdr:row>66</xdr:row>
      <xdr:rowOff>71071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613590D-999C-4482-9622-A5C58921EC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223471</xdr:colOff>
      <xdr:row>25</xdr:row>
      <xdr:rowOff>31505</xdr:rowOff>
    </xdr:from>
    <xdr:to>
      <xdr:col>7</xdr:col>
      <xdr:colOff>1003789</xdr:colOff>
      <xdr:row>39</xdr:row>
      <xdr:rowOff>107705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6EE3717-8A52-48E1-9889-D62E22B8B2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234985</xdr:colOff>
      <xdr:row>47</xdr:row>
      <xdr:rowOff>185371</xdr:rowOff>
    </xdr:from>
    <xdr:to>
      <xdr:col>10</xdr:col>
      <xdr:colOff>0</xdr:colOff>
      <xdr:row>65</xdr:row>
      <xdr:rowOff>54429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31C8A1F-B7DA-4E30-883A-D6B5F2E9C3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155436</xdr:colOff>
      <xdr:row>26</xdr:row>
      <xdr:rowOff>31505</xdr:rowOff>
    </xdr:from>
    <xdr:to>
      <xdr:col>10</xdr:col>
      <xdr:colOff>68036</xdr:colOff>
      <xdr:row>44</xdr:row>
      <xdr:rowOff>54429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CA67839-52A5-43F6-91C1-2C8C68EE20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7084-B437-49A0-9B6F-FE3026C9C1A1}">
  <dimension ref="A2:J62"/>
  <sheetViews>
    <sheetView zoomScale="130" zoomScaleNormal="130" workbookViewId="0">
      <selection activeCell="B12" sqref="B12"/>
    </sheetView>
  </sheetViews>
  <sheetFormatPr baseColWidth="10" defaultRowHeight="15" x14ac:dyDescent="0.25"/>
  <cols>
    <col min="1" max="1" width="3.28515625" customWidth="1"/>
    <col min="2" max="2" width="46.140625" customWidth="1"/>
    <col min="3" max="3" width="18.5703125" customWidth="1"/>
    <col min="4" max="4" width="8" customWidth="1"/>
    <col min="5" max="5" width="18.5703125" customWidth="1"/>
    <col min="6" max="6" width="18.5703125" style="2" customWidth="1"/>
    <col min="7" max="7" width="7.85546875" style="2" customWidth="1"/>
    <col min="8" max="8" width="18.5703125" style="2" customWidth="1"/>
    <col min="9" max="9" width="7.85546875" style="17" customWidth="1"/>
    <col min="10" max="10" width="18.5703125" customWidth="1"/>
  </cols>
  <sheetData>
    <row r="2" spans="1:10" s="13" customFormat="1" ht="30" x14ac:dyDescent="0.25">
      <c r="A2" s="23" t="s">
        <v>0</v>
      </c>
      <c r="B2" s="23"/>
      <c r="C2" s="9" t="s">
        <v>26</v>
      </c>
      <c r="D2" s="10" t="s">
        <v>17</v>
      </c>
      <c r="E2" s="9" t="s">
        <v>27</v>
      </c>
      <c r="F2" s="9" t="s">
        <v>28</v>
      </c>
      <c r="G2" s="10" t="s">
        <v>17</v>
      </c>
      <c r="H2" s="9" t="s">
        <v>29</v>
      </c>
      <c r="I2" s="11" t="s">
        <v>30</v>
      </c>
      <c r="J2" s="12" t="s">
        <v>2</v>
      </c>
    </row>
    <row r="3" spans="1:10" s="1" customFormat="1" x14ac:dyDescent="0.25">
      <c r="A3" s="1" t="s">
        <v>9</v>
      </c>
      <c r="C3" s="3">
        <v>3070147.43</v>
      </c>
      <c r="D3" s="4">
        <f>(C3*100)/$C$24</f>
        <v>76.753685750000002</v>
      </c>
      <c r="E3" s="3">
        <v>0</v>
      </c>
      <c r="F3" s="3">
        <f>C3+E3</f>
        <v>3070147.43</v>
      </c>
      <c r="G3" s="3">
        <f>(F3*100)/$F$24</f>
        <v>76.753685750000002</v>
      </c>
      <c r="H3" s="3">
        <v>818894.24</v>
      </c>
      <c r="I3" s="15">
        <f t="shared" ref="I3:I16" si="0">(H3*100)/F3</f>
        <v>26.672798576321135</v>
      </c>
      <c r="J3" s="3">
        <f t="shared" ref="J3:J19" si="1">F3-H3</f>
        <v>2251253.1900000004</v>
      </c>
    </row>
    <row r="4" spans="1:10" x14ac:dyDescent="0.25">
      <c r="B4" t="s">
        <v>4</v>
      </c>
      <c r="C4" s="2">
        <v>2353957.0299999998</v>
      </c>
      <c r="D4" s="14">
        <f t="shared" ref="D4:D24" si="2">(C4*100)/$C$24</f>
        <v>58.848925749999992</v>
      </c>
      <c r="E4" s="2">
        <v>0</v>
      </c>
      <c r="F4" s="2">
        <f>C4+E4</f>
        <v>2353957.0299999998</v>
      </c>
      <c r="G4" s="2">
        <f t="shared" ref="G4:G24" si="3">(F4*100)/$F$24</f>
        <v>58.848925749999992</v>
      </c>
      <c r="H4" s="2">
        <v>644229.27</v>
      </c>
      <c r="I4" s="16">
        <f t="shared" si="0"/>
        <v>27.367928207253641</v>
      </c>
      <c r="J4" s="2">
        <f t="shared" si="1"/>
        <v>1709727.7599999998</v>
      </c>
    </row>
    <row r="5" spans="1:10" x14ac:dyDescent="0.25">
      <c r="B5" t="s">
        <v>5</v>
      </c>
      <c r="C5" s="2">
        <v>187076.2</v>
      </c>
      <c r="D5" s="14">
        <f t="shared" si="2"/>
        <v>4.6769049999999996</v>
      </c>
      <c r="E5" s="2">
        <v>0</v>
      </c>
      <c r="F5" s="2">
        <f t="shared" ref="F5:F24" si="4">C5+E5</f>
        <v>187076.2</v>
      </c>
      <c r="G5" s="2">
        <f t="shared" si="3"/>
        <v>4.6769049999999996</v>
      </c>
      <c r="H5" s="2">
        <v>0</v>
      </c>
      <c r="I5" s="16">
        <f t="shared" si="0"/>
        <v>0</v>
      </c>
      <c r="J5" s="2">
        <f t="shared" si="1"/>
        <v>187076.2</v>
      </c>
    </row>
    <row r="6" spans="1:10" x14ac:dyDescent="0.25">
      <c r="B6" t="s">
        <v>6</v>
      </c>
      <c r="C6" s="2">
        <v>529114.19999999995</v>
      </c>
      <c r="D6" s="14">
        <f t="shared" si="2"/>
        <v>13.227854999999998</v>
      </c>
      <c r="E6" s="2">
        <v>0</v>
      </c>
      <c r="F6" s="2">
        <f t="shared" si="4"/>
        <v>529114.19999999995</v>
      </c>
      <c r="G6" s="2">
        <f t="shared" si="3"/>
        <v>13.227854999999998</v>
      </c>
      <c r="H6" s="2">
        <v>174664.97</v>
      </c>
      <c r="I6" s="8">
        <f t="shared" si="0"/>
        <v>33.010826396267575</v>
      </c>
      <c r="J6" s="2">
        <f t="shared" si="1"/>
        <v>354449.23</v>
      </c>
    </row>
    <row r="7" spans="1:10" s="1" customFormat="1" x14ac:dyDescent="0.25">
      <c r="A7" s="1" t="s">
        <v>7</v>
      </c>
      <c r="C7" s="3">
        <v>203239.84</v>
      </c>
      <c r="D7" s="4">
        <f t="shared" si="2"/>
        <v>5.0809959999999998</v>
      </c>
      <c r="E7" s="3">
        <v>-7351.16</v>
      </c>
      <c r="F7" s="3">
        <f t="shared" si="4"/>
        <v>195888.68</v>
      </c>
      <c r="G7" s="3">
        <f t="shared" si="3"/>
        <v>4.8972170000000004</v>
      </c>
      <c r="H7" s="3">
        <v>32464.3</v>
      </c>
      <c r="I7" s="15">
        <f t="shared" si="0"/>
        <v>16.572831058946338</v>
      </c>
      <c r="J7" s="3">
        <f t="shared" si="1"/>
        <v>163424.38</v>
      </c>
    </row>
    <row r="8" spans="1:10" x14ac:dyDescent="0.25">
      <c r="B8" t="s">
        <v>22</v>
      </c>
      <c r="C8" s="2">
        <v>83041.83</v>
      </c>
      <c r="D8" s="14">
        <f t="shared" si="2"/>
        <v>2.07604575</v>
      </c>
      <c r="E8" s="2">
        <v>-7046.59</v>
      </c>
      <c r="F8" s="2">
        <f t="shared" si="4"/>
        <v>75995.240000000005</v>
      </c>
      <c r="G8" s="2">
        <f t="shared" si="3"/>
        <v>1.8998810000000002</v>
      </c>
      <c r="H8" s="2">
        <v>9647.7900000000009</v>
      </c>
      <c r="I8" s="16">
        <f t="shared" si="0"/>
        <v>12.695255650222304</v>
      </c>
      <c r="J8" s="2">
        <f t="shared" si="1"/>
        <v>66347.450000000012</v>
      </c>
    </row>
    <row r="9" spans="1:10" x14ac:dyDescent="0.25">
      <c r="B9" t="s">
        <v>8</v>
      </c>
      <c r="C9" s="2">
        <v>116543.23</v>
      </c>
      <c r="D9" s="14">
        <f t="shared" si="2"/>
        <v>2.9135807499999999</v>
      </c>
      <c r="E9" s="2">
        <v>0</v>
      </c>
      <c r="F9" s="2">
        <f t="shared" si="4"/>
        <v>116543.23</v>
      </c>
      <c r="G9" s="2">
        <f t="shared" si="3"/>
        <v>2.9135807499999999</v>
      </c>
      <c r="H9" s="2">
        <v>22816.51</v>
      </c>
      <c r="I9" s="16">
        <f t="shared" si="0"/>
        <v>19.577722361050061</v>
      </c>
      <c r="J9" s="2">
        <f t="shared" si="1"/>
        <v>93726.720000000001</v>
      </c>
    </row>
    <row r="10" spans="1:10" s="1" customFormat="1" x14ac:dyDescent="0.25">
      <c r="A10" s="1" t="s">
        <v>3</v>
      </c>
      <c r="C10" s="3">
        <v>695709.05</v>
      </c>
      <c r="D10" s="4">
        <f t="shared" si="2"/>
        <v>17.392726249999999</v>
      </c>
      <c r="E10" s="3">
        <v>7351.16</v>
      </c>
      <c r="F10" s="3">
        <f t="shared" si="4"/>
        <v>703060.21000000008</v>
      </c>
      <c r="G10" s="3">
        <f t="shared" si="3"/>
        <v>17.576505250000004</v>
      </c>
      <c r="H10" s="3">
        <v>170721.31</v>
      </c>
      <c r="I10" s="15">
        <f t="shared" si="0"/>
        <v>24.282601628102377</v>
      </c>
      <c r="J10" s="3">
        <f t="shared" si="1"/>
        <v>532338.90000000014</v>
      </c>
    </row>
    <row r="11" spans="1:10" x14ac:dyDescent="0.25">
      <c r="B11" t="s">
        <v>10</v>
      </c>
      <c r="C11" s="2">
        <v>110394.78</v>
      </c>
      <c r="D11" s="14">
        <f t="shared" si="2"/>
        <v>2.7598695000000002</v>
      </c>
      <c r="E11" s="2">
        <v>-3425.4</v>
      </c>
      <c r="F11" s="2">
        <f t="shared" si="4"/>
        <v>106969.38</v>
      </c>
      <c r="G11" s="2">
        <f t="shared" si="3"/>
        <v>2.6742344999999998</v>
      </c>
      <c r="H11" s="2">
        <v>18022.34</v>
      </c>
      <c r="I11" s="16">
        <f t="shared" si="0"/>
        <v>16.848129810605613</v>
      </c>
      <c r="J11" s="2">
        <f t="shared" si="1"/>
        <v>88947.040000000008</v>
      </c>
    </row>
    <row r="12" spans="1:10" x14ac:dyDescent="0.25">
      <c r="B12" t="s">
        <v>18</v>
      </c>
      <c r="C12" s="2">
        <v>144244.79999999999</v>
      </c>
      <c r="D12" s="14">
        <f t="shared" si="2"/>
        <v>3.6061199999999993</v>
      </c>
      <c r="E12" s="2">
        <v>0</v>
      </c>
      <c r="F12" s="2">
        <f t="shared" si="4"/>
        <v>144244.79999999999</v>
      </c>
      <c r="G12" s="2">
        <f t="shared" si="3"/>
        <v>3.6061199999999993</v>
      </c>
      <c r="H12" s="2">
        <v>39397.47</v>
      </c>
      <c r="I12" s="16">
        <f t="shared" si="0"/>
        <v>27.31292219892849</v>
      </c>
      <c r="J12" s="2">
        <f t="shared" si="1"/>
        <v>104847.32999999999</v>
      </c>
    </row>
    <row r="13" spans="1:10" x14ac:dyDescent="0.25">
      <c r="B13" t="s">
        <v>23</v>
      </c>
      <c r="C13" s="2">
        <v>225960</v>
      </c>
      <c r="D13" s="14">
        <f t="shared" si="2"/>
        <v>5.649</v>
      </c>
      <c r="E13" s="2">
        <v>-6181.1</v>
      </c>
      <c r="F13" s="2">
        <f t="shared" si="4"/>
        <v>219778.9</v>
      </c>
      <c r="G13" s="2">
        <f t="shared" si="3"/>
        <v>5.4944724999999996</v>
      </c>
      <c r="H13" s="2">
        <v>25937.599999999999</v>
      </c>
      <c r="I13" s="16">
        <f t="shared" si="0"/>
        <v>11.801678869081609</v>
      </c>
      <c r="J13" s="2">
        <f t="shared" si="1"/>
        <v>193841.3</v>
      </c>
    </row>
    <row r="14" spans="1:10" x14ac:dyDescent="0.25">
      <c r="B14" t="s">
        <v>11</v>
      </c>
      <c r="C14" s="2">
        <v>64483.32</v>
      </c>
      <c r="D14" s="14">
        <f t="shared" si="2"/>
        <v>1.6120829999999999</v>
      </c>
      <c r="E14" s="2">
        <v>-2700.31</v>
      </c>
      <c r="F14" s="2">
        <f t="shared" si="4"/>
        <v>61783.01</v>
      </c>
      <c r="G14" s="2">
        <f t="shared" si="3"/>
        <v>1.5445752500000001</v>
      </c>
      <c r="H14" s="2">
        <v>24173.94</v>
      </c>
      <c r="I14" s="8">
        <f t="shared" si="0"/>
        <v>39.127164571619282</v>
      </c>
      <c r="J14" s="2">
        <f t="shared" si="1"/>
        <v>37609.070000000007</v>
      </c>
    </row>
    <row r="15" spans="1:10" x14ac:dyDescent="0.25">
      <c r="B15" t="s">
        <v>24</v>
      </c>
      <c r="C15" s="2">
        <v>50346.75</v>
      </c>
      <c r="D15" s="14">
        <f t="shared" si="2"/>
        <v>1.25866875</v>
      </c>
      <c r="E15" s="2">
        <v>-3961.45</v>
      </c>
      <c r="F15" s="2">
        <f t="shared" si="4"/>
        <v>46385.3</v>
      </c>
      <c r="G15" s="2">
        <f t="shared" si="3"/>
        <v>1.1596325000000001</v>
      </c>
      <c r="H15" s="2">
        <v>20030.28</v>
      </c>
      <c r="I15" s="8">
        <f t="shared" si="0"/>
        <v>43.182387523633565</v>
      </c>
      <c r="J15" s="2">
        <f t="shared" si="1"/>
        <v>26355.020000000004</v>
      </c>
    </row>
    <row r="16" spans="1:10" x14ac:dyDescent="0.25">
      <c r="B16" t="s">
        <v>25</v>
      </c>
      <c r="C16" s="2">
        <v>80691.75</v>
      </c>
      <c r="D16" s="14">
        <f t="shared" si="2"/>
        <v>2.0172937499999999</v>
      </c>
      <c r="E16" s="2">
        <v>25000</v>
      </c>
      <c r="F16" s="2">
        <f t="shared" si="4"/>
        <v>105691.75</v>
      </c>
      <c r="G16" s="2">
        <f t="shared" si="3"/>
        <v>2.6422937499999999</v>
      </c>
      <c r="H16" s="2">
        <v>42785</v>
      </c>
      <c r="I16" s="8">
        <f t="shared" si="0"/>
        <v>40.480926846229721</v>
      </c>
      <c r="J16" s="2">
        <f t="shared" si="1"/>
        <v>62906.75</v>
      </c>
    </row>
    <row r="17" spans="1:10" x14ac:dyDescent="0.25">
      <c r="A17" s="5" t="s">
        <v>21</v>
      </c>
      <c r="C17" s="3">
        <v>0</v>
      </c>
      <c r="D17" s="4">
        <f t="shared" si="2"/>
        <v>0</v>
      </c>
      <c r="E17" s="3">
        <v>0</v>
      </c>
      <c r="F17" s="3">
        <f t="shared" si="4"/>
        <v>0</v>
      </c>
      <c r="G17" s="3">
        <f t="shared" si="3"/>
        <v>0</v>
      </c>
      <c r="H17" s="3">
        <v>0</v>
      </c>
      <c r="I17" s="16">
        <v>0</v>
      </c>
      <c r="J17" s="3">
        <f t="shared" si="1"/>
        <v>0</v>
      </c>
    </row>
    <row r="18" spans="1:10" s="1" customFormat="1" x14ac:dyDescent="0.25">
      <c r="A18" s="1" t="s">
        <v>12</v>
      </c>
      <c r="C18" s="3">
        <v>30903.68</v>
      </c>
      <c r="D18" s="4">
        <f t="shared" si="2"/>
        <v>0.77259199999999995</v>
      </c>
      <c r="E18" s="3">
        <v>0</v>
      </c>
      <c r="F18" s="3">
        <f t="shared" si="4"/>
        <v>30903.68</v>
      </c>
      <c r="G18" s="3">
        <f t="shared" si="3"/>
        <v>0.77259199999999995</v>
      </c>
      <c r="H18" s="3">
        <v>0</v>
      </c>
      <c r="I18" s="16">
        <f>(H18*100)/F18</f>
        <v>0</v>
      </c>
      <c r="J18" s="3">
        <f t="shared" si="1"/>
        <v>30903.68</v>
      </c>
    </row>
    <row r="19" spans="1:10" x14ac:dyDescent="0.25">
      <c r="B19" t="s">
        <v>13</v>
      </c>
      <c r="C19" s="2">
        <v>30903.68</v>
      </c>
      <c r="D19" s="14">
        <f t="shared" si="2"/>
        <v>0.77259199999999995</v>
      </c>
      <c r="E19" s="2">
        <v>0</v>
      </c>
      <c r="F19" s="2">
        <f t="shared" si="4"/>
        <v>30903.68</v>
      </c>
      <c r="G19" s="2">
        <f t="shared" si="3"/>
        <v>0.77259199999999995</v>
      </c>
      <c r="H19" s="2">
        <v>0</v>
      </c>
      <c r="I19" s="16">
        <f>(H19*100)/F19</f>
        <v>0</v>
      </c>
      <c r="J19" s="2">
        <f t="shared" si="1"/>
        <v>30903.68</v>
      </c>
    </row>
    <row r="20" spans="1:10" s="1" customFormat="1" x14ac:dyDescent="0.25">
      <c r="A20" s="6" t="s">
        <v>14</v>
      </c>
      <c r="C20" s="3">
        <v>0</v>
      </c>
      <c r="D20" s="4">
        <f t="shared" si="2"/>
        <v>0</v>
      </c>
      <c r="E20" s="3">
        <v>0</v>
      </c>
      <c r="F20" s="3">
        <f t="shared" si="4"/>
        <v>0</v>
      </c>
      <c r="G20" s="3">
        <f t="shared" si="3"/>
        <v>0</v>
      </c>
      <c r="H20" s="3">
        <v>0</v>
      </c>
      <c r="I20" s="16">
        <v>0</v>
      </c>
      <c r="J20" s="3">
        <v>0</v>
      </c>
    </row>
    <row r="21" spans="1:10" x14ac:dyDescent="0.25">
      <c r="A21" s="7" t="s">
        <v>19</v>
      </c>
      <c r="C21" s="3">
        <v>0</v>
      </c>
      <c r="D21" s="4">
        <f t="shared" si="2"/>
        <v>0</v>
      </c>
      <c r="E21" s="3">
        <v>0</v>
      </c>
      <c r="F21" s="3">
        <f t="shared" si="4"/>
        <v>0</v>
      </c>
      <c r="G21" s="3">
        <f t="shared" si="3"/>
        <v>0</v>
      </c>
      <c r="H21" s="3">
        <v>0</v>
      </c>
      <c r="I21" s="16">
        <v>0</v>
      </c>
      <c r="J21" s="3">
        <v>0</v>
      </c>
    </row>
    <row r="22" spans="1:10" s="1" customFormat="1" x14ac:dyDescent="0.25">
      <c r="A22" s="7" t="s">
        <v>20</v>
      </c>
      <c r="C22" s="3">
        <v>0</v>
      </c>
      <c r="D22" s="4">
        <f t="shared" si="2"/>
        <v>0</v>
      </c>
      <c r="E22" s="3">
        <v>0</v>
      </c>
      <c r="F22" s="3">
        <f t="shared" si="4"/>
        <v>0</v>
      </c>
      <c r="G22" s="3">
        <f t="shared" si="3"/>
        <v>0</v>
      </c>
      <c r="H22" s="3">
        <v>0</v>
      </c>
      <c r="I22" s="16">
        <v>0</v>
      </c>
      <c r="J22" s="3">
        <v>0</v>
      </c>
    </row>
    <row r="23" spans="1:10" x14ac:dyDescent="0.25">
      <c r="A23" s="6" t="s">
        <v>15</v>
      </c>
      <c r="C23" s="3">
        <v>0</v>
      </c>
      <c r="D23" s="4">
        <f t="shared" si="2"/>
        <v>0</v>
      </c>
      <c r="E23" s="3">
        <v>0</v>
      </c>
      <c r="F23" s="3">
        <f t="shared" si="4"/>
        <v>0</v>
      </c>
      <c r="G23" s="3">
        <f t="shared" si="3"/>
        <v>0</v>
      </c>
      <c r="H23" s="3">
        <v>0</v>
      </c>
      <c r="I23" s="16">
        <v>0</v>
      </c>
      <c r="J23" s="3">
        <v>0</v>
      </c>
    </row>
    <row r="24" spans="1:10" x14ac:dyDescent="0.25">
      <c r="A24" s="1" t="s">
        <v>16</v>
      </c>
      <c r="C24" s="3">
        <v>4000000</v>
      </c>
      <c r="D24" s="4">
        <f t="shared" si="2"/>
        <v>100</v>
      </c>
      <c r="E24" s="3">
        <v>0</v>
      </c>
      <c r="F24" s="3">
        <f t="shared" si="4"/>
        <v>4000000</v>
      </c>
      <c r="G24" s="3">
        <f t="shared" si="3"/>
        <v>100</v>
      </c>
      <c r="H24" s="3">
        <v>1022079.85</v>
      </c>
      <c r="I24" s="15">
        <f>(H24*100)/F24</f>
        <v>25.551996249999998</v>
      </c>
      <c r="J24" s="3">
        <f>F24-H24</f>
        <v>2977920.15</v>
      </c>
    </row>
    <row r="29" spans="1:10" x14ac:dyDescent="0.25">
      <c r="B29" s="18" t="s">
        <v>0</v>
      </c>
      <c r="C29" s="19" t="s">
        <v>31</v>
      </c>
    </row>
    <row r="30" spans="1:10" x14ac:dyDescent="0.25">
      <c r="B30" s="22" t="s">
        <v>12</v>
      </c>
      <c r="C30" s="21">
        <v>30903.68</v>
      </c>
    </row>
    <row r="31" spans="1:10" x14ac:dyDescent="0.25">
      <c r="B31" s="20" t="s">
        <v>7</v>
      </c>
      <c r="C31" s="21">
        <v>195888.68</v>
      </c>
    </row>
    <row r="32" spans="1:10" x14ac:dyDescent="0.25">
      <c r="B32" s="20" t="s">
        <v>3</v>
      </c>
      <c r="C32" s="21">
        <v>703060.21000000008</v>
      </c>
    </row>
    <row r="33" spans="2:3" x14ac:dyDescent="0.25">
      <c r="B33" s="20" t="s">
        <v>9</v>
      </c>
      <c r="C33" s="21">
        <v>3070147.43</v>
      </c>
    </row>
    <row r="34" spans="2:3" x14ac:dyDescent="0.25">
      <c r="B34" s="20"/>
      <c r="C34" s="21">
        <f>SUM(C30:C33)</f>
        <v>4000000</v>
      </c>
    </row>
    <row r="59" spans="2:3" x14ac:dyDescent="0.25">
      <c r="B59" s="18" t="s">
        <v>1</v>
      </c>
      <c r="C59" s="19" t="s">
        <v>32</v>
      </c>
    </row>
    <row r="60" spans="2:3" x14ac:dyDescent="0.25">
      <c r="B60" s="20" t="s">
        <v>33</v>
      </c>
      <c r="C60" s="21">
        <v>1022079.85</v>
      </c>
    </row>
    <row r="61" spans="2:3" x14ac:dyDescent="0.25">
      <c r="B61" s="20" t="s">
        <v>34</v>
      </c>
      <c r="C61" s="21">
        <v>2977920.15</v>
      </c>
    </row>
    <row r="62" spans="2:3" x14ac:dyDescent="0.25">
      <c r="B62" s="20" t="s">
        <v>35</v>
      </c>
      <c r="C62" s="21">
        <v>4000000</v>
      </c>
    </row>
  </sheetData>
  <sortState xmlns:xlrd2="http://schemas.microsoft.com/office/spreadsheetml/2017/richdata2" ref="B30:C33">
    <sortCondition ref="C33"/>
  </sortState>
  <mergeCells count="1">
    <mergeCell ref="A2:B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2DF22-23C0-48DC-93AE-4C6DB5128DB8}">
  <dimension ref="A2:J62"/>
  <sheetViews>
    <sheetView zoomScale="130" zoomScaleNormal="130" workbookViewId="0">
      <selection activeCell="B1" sqref="B1"/>
    </sheetView>
  </sheetViews>
  <sheetFormatPr baseColWidth="10" defaultRowHeight="15" x14ac:dyDescent="0.25"/>
  <cols>
    <col min="1" max="1" width="3.28515625" customWidth="1"/>
    <col min="2" max="2" width="46.140625" customWidth="1"/>
    <col min="3" max="3" width="18.5703125" customWidth="1"/>
    <col min="4" max="4" width="8" customWidth="1"/>
    <col min="5" max="5" width="18.5703125" customWidth="1"/>
    <col min="6" max="6" width="18.5703125" style="2" customWidth="1"/>
    <col min="7" max="7" width="7.85546875" style="2" customWidth="1"/>
    <col min="8" max="8" width="18.5703125" style="2" customWidth="1"/>
    <col min="9" max="9" width="7.85546875" style="17" customWidth="1"/>
    <col min="10" max="10" width="18.5703125" customWidth="1"/>
  </cols>
  <sheetData>
    <row r="2" spans="1:10" s="13" customFormat="1" ht="30" x14ac:dyDescent="0.25">
      <c r="A2" s="23" t="s">
        <v>0</v>
      </c>
      <c r="B2" s="23"/>
      <c r="C2" s="9" t="s">
        <v>26</v>
      </c>
      <c r="D2" s="10" t="s">
        <v>17</v>
      </c>
      <c r="E2" s="9" t="s">
        <v>27</v>
      </c>
      <c r="F2" s="9" t="s">
        <v>28</v>
      </c>
      <c r="G2" s="10" t="s">
        <v>17</v>
      </c>
      <c r="H2" s="9" t="s">
        <v>29</v>
      </c>
      <c r="I2" s="11" t="s">
        <v>30</v>
      </c>
      <c r="J2" s="12" t="s">
        <v>2</v>
      </c>
    </row>
    <row r="3" spans="1:10" s="1" customFormat="1" x14ac:dyDescent="0.25">
      <c r="A3" s="1" t="s">
        <v>9</v>
      </c>
      <c r="C3" s="3">
        <v>3070147.43</v>
      </c>
      <c r="D3" s="4">
        <f>(C3*100)/$C$24</f>
        <v>76.753685750000002</v>
      </c>
      <c r="E3" s="3">
        <v>0</v>
      </c>
      <c r="F3" s="3">
        <f>C3+E3</f>
        <v>3070147.43</v>
      </c>
      <c r="G3" s="3">
        <f>(F3*100)/$F$24</f>
        <v>76.753685750000002</v>
      </c>
      <c r="H3" s="3">
        <v>1596750.28</v>
      </c>
      <c r="I3" s="15">
        <f t="shared" ref="I3:I16" si="0">(H3*100)/F3</f>
        <v>52.008912158332407</v>
      </c>
      <c r="J3" s="3">
        <f t="shared" ref="J3:J19" si="1">F3-H3</f>
        <v>1473397.1500000001</v>
      </c>
    </row>
    <row r="4" spans="1:10" x14ac:dyDescent="0.25">
      <c r="B4" t="s">
        <v>4</v>
      </c>
      <c r="C4" s="2">
        <v>2353957.0299999998</v>
      </c>
      <c r="D4" s="14">
        <f t="shared" ref="D4:D24" si="2">(C4*100)/$C$24</f>
        <v>58.848925749999992</v>
      </c>
      <c r="E4" s="2">
        <v>0</v>
      </c>
      <c r="F4" s="2">
        <f>C4+E4</f>
        <v>2353957.0299999998</v>
      </c>
      <c r="G4" s="2">
        <f t="shared" ref="G4:G24" si="3">(F4*100)/$F$24</f>
        <v>58.848925749999992</v>
      </c>
      <c r="H4" s="2">
        <v>1310018.94</v>
      </c>
      <c r="I4" s="16">
        <f t="shared" si="0"/>
        <v>55.651777976592889</v>
      </c>
      <c r="J4" s="2">
        <f t="shared" si="1"/>
        <v>1043938.0899999999</v>
      </c>
    </row>
    <row r="5" spans="1:10" x14ac:dyDescent="0.25">
      <c r="B5" t="s">
        <v>5</v>
      </c>
      <c r="C5" s="2">
        <v>187076.2</v>
      </c>
      <c r="D5" s="14">
        <f t="shared" si="2"/>
        <v>4.6769049999999996</v>
      </c>
      <c r="E5" s="2">
        <v>0</v>
      </c>
      <c r="F5" s="2">
        <f t="shared" ref="F5:F24" si="4">C5+E5</f>
        <v>187076.2</v>
      </c>
      <c r="G5" s="2">
        <f t="shared" si="3"/>
        <v>4.6769049999999996</v>
      </c>
      <c r="H5" s="2">
        <v>0</v>
      </c>
      <c r="I5" s="16">
        <f t="shared" si="0"/>
        <v>0</v>
      </c>
      <c r="J5" s="2">
        <f t="shared" si="1"/>
        <v>187076.2</v>
      </c>
    </row>
    <row r="6" spans="1:10" x14ac:dyDescent="0.25">
      <c r="B6" t="s">
        <v>6</v>
      </c>
      <c r="C6" s="2">
        <v>529114.19999999995</v>
      </c>
      <c r="D6" s="14">
        <f t="shared" si="2"/>
        <v>13.227854999999998</v>
      </c>
      <c r="E6" s="2">
        <v>0</v>
      </c>
      <c r="F6" s="2">
        <f t="shared" si="4"/>
        <v>529114.19999999995</v>
      </c>
      <c r="G6" s="2">
        <f t="shared" si="3"/>
        <v>13.227854999999998</v>
      </c>
      <c r="H6" s="2">
        <v>286731.34000000003</v>
      </c>
      <c r="I6" s="16">
        <f t="shared" si="0"/>
        <v>54.190823077513336</v>
      </c>
      <c r="J6" s="2">
        <f t="shared" si="1"/>
        <v>242382.85999999993</v>
      </c>
    </row>
    <row r="7" spans="1:10" s="1" customFormat="1" x14ac:dyDescent="0.25">
      <c r="A7" s="1" t="s">
        <v>7</v>
      </c>
      <c r="C7" s="3">
        <v>203239.84</v>
      </c>
      <c r="D7" s="4">
        <f t="shared" si="2"/>
        <v>5.0809959999999998</v>
      </c>
      <c r="E7" s="3">
        <v>-25699.759999999998</v>
      </c>
      <c r="F7" s="3">
        <f t="shared" si="4"/>
        <v>177540.08</v>
      </c>
      <c r="G7" s="3">
        <f t="shared" si="3"/>
        <v>4.4385019999999997</v>
      </c>
      <c r="H7" s="3">
        <v>61857.42</v>
      </c>
      <c r="I7" s="15">
        <f t="shared" si="0"/>
        <v>34.841383421703995</v>
      </c>
      <c r="J7" s="3">
        <f t="shared" si="1"/>
        <v>115682.65999999999</v>
      </c>
    </row>
    <row r="8" spans="1:10" x14ac:dyDescent="0.25">
      <c r="B8" t="s">
        <v>22</v>
      </c>
      <c r="C8" s="2">
        <v>83041.83</v>
      </c>
      <c r="D8" s="14">
        <f t="shared" si="2"/>
        <v>2.07604575</v>
      </c>
      <c r="E8" s="2">
        <v>-12227.19</v>
      </c>
      <c r="F8" s="2">
        <f t="shared" si="4"/>
        <v>70814.64</v>
      </c>
      <c r="G8" s="2">
        <f t="shared" si="3"/>
        <v>1.7703660000000001</v>
      </c>
      <c r="H8" s="2">
        <v>24398.35</v>
      </c>
      <c r="I8" s="16">
        <f t="shared" si="0"/>
        <v>34.453821978054258</v>
      </c>
      <c r="J8" s="2">
        <f t="shared" si="1"/>
        <v>46416.29</v>
      </c>
    </row>
    <row r="9" spans="1:10" x14ac:dyDescent="0.25">
      <c r="B9" t="s">
        <v>8</v>
      </c>
      <c r="C9" s="2">
        <v>116543.23</v>
      </c>
      <c r="D9" s="14">
        <f t="shared" si="2"/>
        <v>2.9135807499999999</v>
      </c>
      <c r="E9" s="2">
        <v>-13168</v>
      </c>
      <c r="F9" s="2">
        <f t="shared" si="4"/>
        <v>103375.23</v>
      </c>
      <c r="G9" s="2">
        <f t="shared" si="3"/>
        <v>2.5843807499999998</v>
      </c>
      <c r="H9" s="2">
        <v>37459.07</v>
      </c>
      <c r="I9" s="16">
        <f t="shared" si="0"/>
        <v>36.236020950086399</v>
      </c>
      <c r="J9" s="2">
        <f t="shared" si="1"/>
        <v>65916.160000000003</v>
      </c>
    </row>
    <row r="10" spans="1:10" s="1" customFormat="1" x14ac:dyDescent="0.25">
      <c r="A10" s="1" t="s">
        <v>3</v>
      </c>
      <c r="C10" s="3">
        <v>695709.05</v>
      </c>
      <c r="D10" s="4">
        <f t="shared" si="2"/>
        <v>17.392726249999999</v>
      </c>
      <c r="E10" s="3">
        <v>25699.759999999998</v>
      </c>
      <c r="F10" s="3">
        <f t="shared" si="4"/>
        <v>721408.81</v>
      </c>
      <c r="G10" s="3">
        <f t="shared" si="3"/>
        <v>18.035220249999998</v>
      </c>
      <c r="H10" s="3">
        <v>397333.24</v>
      </c>
      <c r="I10" s="15">
        <f t="shared" si="0"/>
        <v>55.077403338060144</v>
      </c>
      <c r="J10" s="3">
        <f t="shared" si="1"/>
        <v>324075.57000000007</v>
      </c>
    </row>
    <row r="11" spans="1:10" x14ac:dyDescent="0.25">
      <c r="B11" t="s">
        <v>10</v>
      </c>
      <c r="C11" s="2">
        <v>110394.78</v>
      </c>
      <c r="D11" s="14">
        <f t="shared" si="2"/>
        <v>2.7598695000000002</v>
      </c>
      <c r="E11" s="2">
        <v>-10307.790000000001</v>
      </c>
      <c r="F11" s="2">
        <f t="shared" si="4"/>
        <v>100086.98999999999</v>
      </c>
      <c r="G11" s="2">
        <f t="shared" si="3"/>
        <v>2.50217475</v>
      </c>
      <c r="H11" s="2">
        <v>41210.61</v>
      </c>
      <c r="I11" s="16">
        <f t="shared" si="0"/>
        <v>41.174792048397101</v>
      </c>
      <c r="J11" s="2">
        <f t="shared" si="1"/>
        <v>58876.37999999999</v>
      </c>
    </row>
    <row r="12" spans="1:10" x14ac:dyDescent="0.25">
      <c r="B12" t="s">
        <v>18</v>
      </c>
      <c r="C12" s="2">
        <v>144244.79999999999</v>
      </c>
      <c r="D12" s="14">
        <f t="shared" si="2"/>
        <v>3.6061199999999993</v>
      </c>
      <c r="E12" s="2">
        <v>1112.0899999999999</v>
      </c>
      <c r="F12" s="2">
        <f t="shared" si="4"/>
        <v>145356.88999999998</v>
      </c>
      <c r="G12" s="2">
        <f t="shared" si="3"/>
        <v>3.6339222499999995</v>
      </c>
      <c r="H12" s="2">
        <v>78794.94</v>
      </c>
      <c r="I12" s="16">
        <f t="shared" si="0"/>
        <v>54.207915428019966</v>
      </c>
      <c r="J12" s="2">
        <f t="shared" si="1"/>
        <v>66561.949999999983</v>
      </c>
    </row>
    <row r="13" spans="1:10" x14ac:dyDescent="0.25">
      <c r="B13" t="s">
        <v>23</v>
      </c>
      <c r="C13" s="2">
        <v>225960</v>
      </c>
      <c r="D13" s="14">
        <f t="shared" si="2"/>
        <v>5.649</v>
      </c>
      <c r="E13" s="2">
        <v>4269.2</v>
      </c>
      <c r="F13" s="2">
        <f t="shared" si="4"/>
        <v>230229.2</v>
      </c>
      <c r="G13" s="2">
        <f t="shared" si="3"/>
        <v>5.7557299999999998</v>
      </c>
      <c r="H13" s="2">
        <v>110687.2</v>
      </c>
      <c r="I13" s="16">
        <f t="shared" si="0"/>
        <v>48.076959829595893</v>
      </c>
      <c r="J13" s="2">
        <f t="shared" si="1"/>
        <v>119542.00000000001</v>
      </c>
    </row>
    <row r="14" spans="1:10" x14ac:dyDescent="0.25">
      <c r="B14" t="s">
        <v>11</v>
      </c>
      <c r="C14" s="2">
        <v>64483.32</v>
      </c>
      <c r="D14" s="14">
        <f t="shared" si="2"/>
        <v>1.6120829999999999</v>
      </c>
      <c r="E14" s="2">
        <v>13103.29</v>
      </c>
      <c r="F14" s="2">
        <f t="shared" si="4"/>
        <v>77586.61</v>
      </c>
      <c r="G14" s="2">
        <f t="shared" si="3"/>
        <v>1.93966525</v>
      </c>
      <c r="H14" s="2">
        <v>72741.03</v>
      </c>
      <c r="I14" s="8">
        <f t="shared" si="0"/>
        <v>93.754618226005746</v>
      </c>
      <c r="J14" s="2">
        <f t="shared" si="1"/>
        <v>4845.5800000000017</v>
      </c>
    </row>
    <row r="15" spans="1:10" x14ac:dyDescent="0.25">
      <c r="B15" t="s">
        <v>24</v>
      </c>
      <c r="C15" s="2">
        <v>50346.75</v>
      </c>
      <c r="D15" s="14">
        <f t="shared" si="2"/>
        <v>1.25866875</v>
      </c>
      <c r="E15" s="2">
        <v>-3961.45</v>
      </c>
      <c r="F15" s="2">
        <f t="shared" si="4"/>
        <v>46385.3</v>
      </c>
      <c r="G15" s="2">
        <f t="shared" si="3"/>
        <v>1.1596325000000001</v>
      </c>
      <c r="H15" s="2">
        <v>29378.28</v>
      </c>
      <c r="I15" s="8">
        <f t="shared" si="0"/>
        <v>63.335323906496235</v>
      </c>
      <c r="J15" s="2">
        <f t="shared" si="1"/>
        <v>17007.020000000004</v>
      </c>
    </row>
    <row r="16" spans="1:10" x14ac:dyDescent="0.25">
      <c r="B16" t="s">
        <v>25</v>
      </c>
      <c r="C16" s="2">
        <v>80691.75</v>
      </c>
      <c r="D16" s="14">
        <f t="shared" si="2"/>
        <v>2.0172937499999999</v>
      </c>
      <c r="E16" s="2">
        <v>24542.52</v>
      </c>
      <c r="F16" s="2">
        <f t="shared" si="4"/>
        <v>105234.27</v>
      </c>
      <c r="G16" s="2">
        <f t="shared" si="3"/>
        <v>2.63085675</v>
      </c>
      <c r="H16" s="2">
        <v>63669.74</v>
      </c>
      <c r="I16" s="8">
        <f t="shared" si="0"/>
        <v>60.502857101588674</v>
      </c>
      <c r="J16" s="2">
        <f t="shared" si="1"/>
        <v>41564.530000000006</v>
      </c>
    </row>
    <row r="17" spans="1:10" x14ac:dyDescent="0.25">
      <c r="A17" s="5" t="s">
        <v>21</v>
      </c>
      <c r="C17" s="3">
        <v>0</v>
      </c>
      <c r="D17" s="4">
        <f t="shared" si="2"/>
        <v>0</v>
      </c>
      <c r="E17" s="3">
        <v>0</v>
      </c>
      <c r="F17" s="3">
        <f t="shared" si="4"/>
        <v>0</v>
      </c>
      <c r="G17" s="3">
        <f t="shared" si="3"/>
        <v>0</v>
      </c>
      <c r="H17" s="3">
        <v>0</v>
      </c>
      <c r="I17" s="16">
        <v>0</v>
      </c>
      <c r="J17" s="3">
        <f t="shared" si="1"/>
        <v>0</v>
      </c>
    </row>
    <row r="18" spans="1:10" s="1" customFormat="1" x14ac:dyDescent="0.25">
      <c r="A18" s="1" t="s">
        <v>12</v>
      </c>
      <c r="C18" s="3">
        <v>30903.68</v>
      </c>
      <c r="D18" s="4">
        <f t="shared" si="2"/>
        <v>0.77259199999999995</v>
      </c>
      <c r="E18" s="3">
        <v>0</v>
      </c>
      <c r="F18" s="3">
        <f t="shared" si="4"/>
        <v>30903.68</v>
      </c>
      <c r="G18" s="3">
        <f t="shared" si="3"/>
        <v>0.77259199999999995</v>
      </c>
      <c r="H18" s="3">
        <v>0</v>
      </c>
      <c r="I18" s="16">
        <f>(H18*100)/F18</f>
        <v>0</v>
      </c>
      <c r="J18" s="3">
        <f t="shared" si="1"/>
        <v>30903.68</v>
      </c>
    </row>
    <row r="19" spans="1:10" x14ac:dyDescent="0.25">
      <c r="B19" t="s">
        <v>13</v>
      </c>
      <c r="C19" s="2">
        <v>30903.68</v>
      </c>
      <c r="D19" s="14">
        <f t="shared" si="2"/>
        <v>0.77259199999999995</v>
      </c>
      <c r="E19" s="2">
        <v>0</v>
      </c>
      <c r="F19" s="2">
        <f t="shared" si="4"/>
        <v>30903.68</v>
      </c>
      <c r="G19" s="2">
        <f t="shared" si="3"/>
        <v>0.77259199999999995</v>
      </c>
      <c r="H19" s="2">
        <v>0</v>
      </c>
      <c r="I19" s="16">
        <f>(H19*100)/F19</f>
        <v>0</v>
      </c>
      <c r="J19" s="2">
        <f t="shared" si="1"/>
        <v>30903.68</v>
      </c>
    </row>
    <row r="20" spans="1:10" s="1" customFormat="1" x14ac:dyDescent="0.25">
      <c r="A20" s="6" t="s">
        <v>14</v>
      </c>
      <c r="C20" s="3">
        <v>0</v>
      </c>
      <c r="D20" s="4">
        <f t="shared" si="2"/>
        <v>0</v>
      </c>
      <c r="E20" s="3">
        <v>0</v>
      </c>
      <c r="F20" s="3">
        <f t="shared" si="4"/>
        <v>0</v>
      </c>
      <c r="G20" s="3">
        <f t="shared" si="3"/>
        <v>0</v>
      </c>
      <c r="H20" s="3">
        <v>0</v>
      </c>
      <c r="I20" s="16">
        <v>0</v>
      </c>
      <c r="J20" s="3">
        <v>0</v>
      </c>
    </row>
    <row r="21" spans="1:10" x14ac:dyDescent="0.25">
      <c r="A21" s="7" t="s">
        <v>19</v>
      </c>
      <c r="C21" s="3">
        <v>0</v>
      </c>
      <c r="D21" s="4">
        <f t="shared" si="2"/>
        <v>0</v>
      </c>
      <c r="E21" s="3">
        <v>0</v>
      </c>
      <c r="F21" s="3">
        <f t="shared" si="4"/>
        <v>0</v>
      </c>
      <c r="G21" s="3">
        <f t="shared" si="3"/>
        <v>0</v>
      </c>
      <c r="H21" s="3">
        <v>0</v>
      </c>
      <c r="I21" s="16">
        <v>0</v>
      </c>
      <c r="J21" s="3">
        <v>0</v>
      </c>
    </row>
    <row r="22" spans="1:10" s="1" customFormat="1" x14ac:dyDescent="0.25">
      <c r="A22" s="7" t="s">
        <v>20</v>
      </c>
      <c r="C22" s="3">
        <v>0</v>
      </c>
      <c r="D22" s="4">
        <f t="shared" si="2"/>
        <v>0</v>
      </c>
      <c r="E22" s="3">
        <v>0</v>
      </c>
      <c r="F22" s="3">
        <f t="shared" si="4"/>
        <v>0</v>
      </c>
      <c r="G22" s="3">
        <f t="shared" si="3"/>
        <v>0</v>
      </c>
      <c r="H22" s="3">
        <v>0</v>
      </c>
      <c r="I22" s="16">
        <v>0</v>
      </c>
      <c r="J22" s="3">
        <v>0</v>
      </c>
    </row>
    <row r="23" spans="1:10" x14ac:dyDescent="0.25">
      <c r="A23" s="6" t="s">
        <v>15</v>
      </c>
      <c r="C23" s="3">
        <v>0</v>
      </c>
      <c r="D23" s="4">
        <f t="shared" si="2"/>
        <v>0</v>
      </c>
      <c r="E23" s="3">
        <v>0</v>
      </c>
      <c r="F23" s="3">
        <f t="shared" si="4"/>
        <v>0</v>
      </c>
      <c r="G23" s="3">
        <f t="shared" si="3"/>
        <v>0</v>
      </c>
      <c r="H23" s="3">
        <v>0</v>
      </c>
      <c r="I23" s="16">
        <v>0</v>
      </c>
      <c r="J23" s="3">
        <v>0</v>
      </c>
    </row>
    <row r="24" spans="1:10" x14ac:dyDescent="0.25">
      <c r="A24" s="1" t="s">
        <v>16</v>
      </c>
      <c r="C24" s="3">
        <v>4000000</v>
      </c>
      <c r="D24" s="4">
        <f t="shared" si="2"/>
        <v>100</v>
      </c>
      <c r="E24" s="3">
        <v>0</v>
      </c>
      <c r="F24" s="3">
        <f t="shared" si="4"/>
        <v>4000000</v>
      </c>
      <c r="G24" s="3">
        <f t="shared" si="3"/>
        <v>100</v>
      </c>
      <c r="H24" s="3">
        <v>2055940.94</v>
      </c>
      <c r="I24" s="15">
        <f>(H24*100)/F24</f>
        <v>51.398523500000003</v>
      </c>
      <c r="J24" s="3">
        <f>F24-H24</f>
        <v>1944059.06</v>
      </c>
    </row>
    <row r="29" spans="1:10" x14ac:dyDescent="0.25">
      <c r="B29" s="18" t="s">
        <v>0</v>
      </c>
      <c r="C29" s="19" t="s">
        <v>31</v>
      </c>
    </row>
    <row r="30" spans="1:10" x14ac:dyDescent="0.25">
      <c r="B30" s="22" t="s">
        <v>12</v>
      </c>
      <c r="C30" s="21">
        <v>30903.68</v>
      </c>
    </row>
    <row r="31" spans="1:10" x14ac:dyDescent="0.25">
      <c r="B31" s="20" t="s">
        <v>7</v>
      </c>
      <c r="C31" s="21">
        <v>177540.08</v>
      </c>
    </row>
    <row r="32" spans="1:10" x14ac:dyDescent="0.25">
      <c r="B32" s="20" t="s">
        <v>3</v>
      </c>
      <c r="C32" s="21">
        <v>721408.81</v>
      </c>
    </row>
    <row r="33" spans="2:3" x14ac:dyDescent="0.25">
      <c r="B33" s="20" t="s">
        <v>9</v>
      </c>
      <c r="C33" s="21">
        <v>3070147.43</v>
      </c>
    </row>
    <row r="34" spans="2:3" x14ac:dyDescent="0.25">
      <c r="B34" s="20"/>
      <c r="C34" s="21">
        <f>SUM(C30:C33)</f>
        <v>4000000</v>
      </c>
    </row>
    <row r="59" spans="2:3" x14ac:dyDescent="0.25">
      <c r="B59" s="18" t="s">
        <v>1</v>
      </c>
      <c r="C59" s="19" t="s">
        <v>32</v>
      </c>
    </row>
    <row r="60" spans="2:3" x14ac:dyDescent="0.25">
      <c r="B60" s="20" t="s">
        <v>33</v>
      </c>
      <c r="C60" s="21">
        <v>2055940.94</v>
      </c>
    </row>
    <row r="61" spans="2:3" x14ac:dyDescent="0.25">
      <c r="B61" s="20" t="s">
        <v>34</v>
      </c>
      <c r="C61" s="21">
        <v>1944059.06</v>
      </c>
    </row>
    <row r="62" spans="2:3" x14ac:dyDescent="0.25">
      <c r="B62" s="20" t="s">
        <v>35</v>
      </c>
      <c r="C62" s="21">
        <v>4000000</v>
      </c>
    </row>
  </sheetData>
  <mergeCells count="1">
    <mergeCell ref="A2:B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1F7A0-0C07-4F5A-A1D6-DFBBD5D8EBCE}">
  <dimension ref="A2:J63"/>
  <sheetViews>
    <sheetView topLeftCell="B25" zoomScale="130" zoomScaleNormal="130" workbookViewId="0">
      <selection activeCell="C39" sqref="C39"/>
    </sheetView>
  </sheetViews>
  <sheetFormatPr baseColWidth="10" defaultRowHeight="15" x14ac:dyDescent="0.25"/>
  <cols>
    <col min="1" max="1" width="3.28515625" customWidth="1"/>
    <col min="2" max="2" width="46.140625" customWidth="1"/>
    <col min="3" max="3" width="18.5703125" customWidth="1"/>
    <col min="4" max="4" width="8" customWidth="1"/>
    <col min="5" max="5" width="18.5703125" customWidth="1"/>
    <col min="6" max="6" width="18.5703125" style="2" customWidth="1"/>
    <col min="7" max="7" width="7.85546875" style="2" customWidth="1"/>
    <col min="8" max="8" width="18.5703125" style="2" customWidth="1"/>
    <col min="9" max="9" width="7.85546875" style="17" customWidth="1"/>
    <col min="10" max="10" width="18.5703125" customWidth="1"/>
  </cols>
  <sheetData>
    <row r="2" spans="1:10" s="13" customFormat="1" ht="30" x14ac:dyDescent="0.25">
      <c r="A2" s="23" t="s">
        <v>0</v>
      </c>
      <c r="B2" s="23"/>
      <c r="C2" s="9" t="s">
        <v>26</v>
      </c>
      <c r="D2" s="10" t="s">
        <v>17</v>
      </c>
      <c r="E2" s="9" t="s">
        <v>27</v>
      </c>
      <c r="F2" s="9" t="s">
        <v>28</v>
      </c>
      <c r="G2" s="10" t="s">
        <v>17</v>
      </c>
      <c r="H2" s="9" t="s">
        <v>29</v>
      </c>
      <c r="I2" s="11" t="s">
        <v>30</v>
      </c>
      <c r="J2" s="12" t="s">
        <v>2</v>
      </c>
    </row>
    <row r="3" spans="1:10" s="1" customFormat="1" x14ac:dyDescent="0.25">
      <c r="A3" s="1" t="s">
        <v>9</v>
      </c>
      <c r="C3" s="3">
        <v>3070147.43</v>
      </c>
      <c r="D3" s="4">
        <f>(C3*100)/$C$24</f>
        <v>76.753685750000002</v>
      </c>
      <c r="E3" s="3">
        <v>0</v>
      </c>
      <c r="F3" s="3">
        <f>C3+E3</f>
        <v>3070147.43</v>
      </c>
      <c r="G3" s="3">
        <f>(F3*100)/$F$24</f>
        <v>72.238763058823523</v>
      </c>
      <c r="H3" s="3">
        <v>2538276.4700000002</v>
      </c>
      <c r="I3" s="15">
        <f t="shared" ref="I3:I16" si="0">(H3*100)/F3</f>
        <v>82.676044974165947</v>
      </c>
      <c r="J3" s="3">
        <f t="shared" ref="J3:J19" si="1">F3-H3</f>
        <v>531870.96</v>
      </c>
    </row>
    <row r="4" spans="1:10" x14ac:dyDescent="0.25">
      <c r="B4" t="s">
        <v>4</v>
      </c>
      <c r="C4" s="2">
        <v>2353957.0299999998</v>
      </c>
      <c r="D4" s="14">
        <f t="shared" ref="D4:D24" si="2">(C4*100)/$C$24</f>
        <v>58.848925749999992</v>
      </c>
      <c r="E4" s="2">
        <v>-54482.95</v>
      </c>
      <c r="F4" s="2">
        <f>C4+E4</f>
        <v>2299474.0799999996</v>
      </c>
      <c r="G4" s="2">
        <f t="shared" ref="G4:G24" si="3">(F4*100)/$F$24</f>
        <v>54.105272470588226</v>
      </c>
      <c r="H4" s="2">
        <v>2015103.56</v>
      </c>
      <c r="I4" s="16">
        <f t="shared" si="0"/>
        <v>87.633236552942591</v>
      </c>
      <c r="J4" s="2">
        <f t="shared" si="1"/>
        <v>284370.51999999955</v>
      </c>
    </row>
    <row r="5" spans="1:10" x14ac:dyDescent="0.25">
      <c r="B5" t="s">
        <v>5</v>
      </c>
      <c r="C5" s="2">
        <v>187076.2</v>
      </c>
      <c r="D5" s="14">
        <f t="shared" si="2"/>
        <v>4.6769049999999996</v>
      </c>
      <c r="E5" s="2">
        <v>34860.660000000003</v>
      </c>
      <c r="F5" s="2">
        <f t="shared" ref="F5:F24" si="4">C5+E5</f>
        <v>221936.86000000002</v>
      </c>
      <c r="G5" s="2">
        <f t="shared" si="3"/>
        <v>5.2220437647058819</v>
      </c>
      <c r="H5" s="2">
        <v>57682.48</v>
      </c>
      <c r="I5" s="16">
        <f t="shared" si="0"/>
        <v>25.990491169425393</v>
      </c>
      <c r="J5" s="2">
        <f t="shared" si="1"/>
        <v>164254.38</v>
      </c>
    </row>
    <row r="6" spans="1:10" x14ac:dyDescent="0.25">
      <c r="B6" t="s">
        <v>6</v>
      </c>
      <c r="C6" s="2">
        <v>529114.19999999995</v>
      </c>
      <c r="D6" s="14">
        <f t="shared" si="2"/>
        <v>13.227854999999998</v>
      </c>
      <c r="E6" s="2">
        <v>19622.29</v>
      </c>
      <c r="F6" s="2">
        <f t="shared" si="4"/>
        <v>548736.49</v>
      </c>
      <c r="G6" s="2">
        <f t="shared" si="3"/>
        <v>12.911446823529412</v>
      </c>
      <c r="H6" s="2">
        <v>465490.43</v>
      </c>
      <c r="I6" s="16">
        <f t="shared" si="0"/>
        <v>84.829501679394426</v>
      </c>
      <c r="J6" s="2">
        <f t="shared" si="1"/>
        <v>83246.06</v>
      </c>
    </row>
    <row r="7" spans="1:10" s="1" customFormat="1" x14ac:dyDescent="0.25">
      <c r="A7" s="1" t="s">
        <v>7</v>
      </c>
      <c r="C7" s="3">
        <v>203239.84</v>
      </c>
      <c r="D7" s="4">
        <f t="shared" si="2"/>
        <v>5.0809959999999998</v>
      </c>
      <c r="E7" s="3">
        <v>-51252.86</v>
      </c>
      <c r="F7" s="3">
        <f t="shared" si="4"/>
        <v>151986.97999999998</v>
      </c>
      <c r="G7" s="3">
        <f t="shared" si="3"/>
        <v>3.5761642352941174</v>
      </c>
      <c r="H7" s="3">
        <v>101128.57</v>
      </c>
      <c r="I7" s="15">
        <f t="shared" si="0"/>
        <v>66.537653422681345</v>
      </c>
      <c r="J7" s="3">
        <f t="shared" si="1"/>
        <v>50858.409999999974</v>
      </c>
    </row>
    <row r="8" spans="1:10" x14ac:dyDescent="0.25">
      <c r="B8" t="s">
        <v>22</v>
      </c>
      <c r="C8" s="2">
        <v>83041.83</v>
      </c>
      <c r="D8" s="14">
        <f t="shared" si="2"/>
        <v>2.07604575</v>
      </c>
      <c r="E8" s="2">
        <v>-24000.77</v>
      </c>
      <c r="F8" s="2">
        <f t="shared" si="4"/>
        <v>59041.06</v>
      </c>
      <c r="G8" s="2">
        <f t="shared" si="3"/>
        <v>1.3892014117647058</v>
      </c>
      <c r="H8" s="2">
        <v>39503.519999999997</v>
      </c>
      <c r="I8" s="16">
        <f t="shared" si="0"/>
        <v>66.908554826082053</v>
      </c>
      <c r="J8" s="2">
        <f t="shared" si="1"/>
        <v>19537.54</v>
      </c>
    </row>
    <row r="9" spans="1:10" x14ac:dyDescent="0.25">
      <c r="B9" t="s">
        <v>8</v>
      </c>
      <c r="C9" s="2">
        <v>116543.23</v>
      </c>
      <c r="D9" s="14">
        <f t="shared" si="2"/>
        <v>2.9135807499999999</v>
      </c>
      <c r="E9" s="2">
        <v>-26677.81</v>
      </c>
      <c r="F9" s="2">
        <f t="shared" si="4"/>
        <v>89865.42</v>
      </c>
      <c r="G9" s="2">
        <f t="shared" si="3"/>
        <v>2.1144804705882354</v>
      </c>
      <c r="H9" s="2">
        <v>59939.35</v>
      </c>
      <c r="I9" s="16">
        <f t="shared" si="0"/>
        <v>66.699015038265003</v>
      </c>
      <c r="J9" s="2">
        <f t="shared" si="1"/>
        <v>29926.07</v>
      </c>
    </row>
    <row r="10" spans="1:10" s="1" customFormat="1" x14ac:dyDescent="0.25">
      <c r="A10" s="1" t="s">
        <v>3</v>
      </c>
      <c r="C10" s="3">
        <v>695709.05</v>
      </c>
      <c r="D10" s="4">
        <f t="shared" si="2"/>
        <v>17.392726249999999</v>
      </c>
      <c r="E10" s="3">
        <v>311252.86</v>
      </c>
      <c r="F10" s="3">
        <f t="shared" si="4"/>
        <v>1006961.91</v>
      </c>
      <c r="G10" s="3">
        <f t="shared" si="3"/>
        <v>23.693221411764707</v>
      </c>
      <c r="H10" s="3">
        <v>800376.36</v>
      </c>
      <c r="I10" s="15">
        <f t="shared" si="0"/>
        <v>79.484273640499467</v>
      </c>
      <c r="J10" s="3">
        <f t="shared" si="1"/>
        <v>206585.55000000005</v>
      </c>
    </row>
    <row r="11" spans="1:10" x14ac:dyDescent="0.25">
      <c r="B11" t="s">
        <v>10</v>
      </c>
      <c r="C11" s="2">
        <v>110394.78</v>
      </c>
      <c r="D11" s="14">
        <f t="shared" si="2"/>
        <v>2.7598695000000002</v>
      </c>
      <c r="E11" s="2">
        <v>-4083</v>
      </c>
      <c r="F11" s="2">
        <f t="shared" si="4"/>
        <v>106311.78</v>
      </c>
      <c r="G11" s="2">
        <f t="shared" si="3"/>
        <v>2.5014536470588236</v>
      </c>
      <c r="H11" s="2">
        <v>77955.88</v>
      </c>
      <c r="I11" s="16">
        <f t="shared" si="0"/>
        <v>73.327603018216791</v>
      </c>
      <c r="J11" s="2">
        <f t="shared" si="1"/>
        <v>28355.899999999994</v>
      </c>
    </row>
    <row r="12" spans="1:10" x14ac:dyDescent="0.25">
      <c r="B12" t="s">
        <v>18</v>
      </c>
      <c r="C12" s="2">
        <v>144244.79999999999</v>
      </c>
      <c r="D12" s="14">
        <f t="shared" si="2"/>
        <v>3.6061199999999993</v>
      </c>
      <c r="E12" s="2">
        <v>2224.1799999999998</v>
      </c>
      <c r="F12" s="2">
        <f t="shared" si="4"/>
        <v>146468.97999999998</v>
      </c>
      <c r="G12" s="2">
        <f t="shared" si="3"/>
        <v>3.4463289411764699</v>
      </c>
      <c r="H12" s="2">
        <v>105059.92</v>
      </c>
      <c r="I12" s="16">
        <f t="shared" si="0"/>
        <v>71.728443797451177</v>
      </c>
      <c r="J12" s="2">
        <f t="shared" si="1"/>
        <v>41409.059999999983</v>
      </c>
    </row>
    <row r="13" spans="1:10" x14ac:dyDescent="0.25">
      <c r="B13" t="s">
        <v>23</v>
      </c>
      <c r="C13" s="2">
        <v>225960</v>
      </c>
      <c r="D13" s="14">
        <f t="shared" si="2"/>
        <v>5.649</v>
      </c>
      <c r="E13" s="2">
        <v>254769.2</v>
      </c>
      <c r="F13" s="2">
        <f t="shared" si="4"/>
        <v>480729.2</v>
      </c>
      <c r="G13" s="2">
        <f t="shared" si="3"/>
        <v>11.311275294117648</v>
      </c>
      <c r="H13" s="2">
        <v>374448.8</v>
      </c>
      <c r="I13" s="16">
        <f t="shared" si="0"/>
        <v>77.89183598583152</v>
      </c>
      <c r="J13" s="2">
        <f t="shared" si="1"/>
        <v>106280.40000000002</v>
      </c>
    </row>
    <row r="14" spans="1:10" x14ac:dyDescent="0.25">
      <c r="B14" t="s">
        <v>11</v>
      </c>
      <c r="C14" s="2">
        <v>64483.32</v>
      </c>
      <c r="D14" s="14">
        <f t="shared" si="2"/>
        <v>1.6120829999999999</v>
      </c>
      <c r="E14" s="2">
        <v>44499.49</v>
      </c>
      <c r="F14" s="2">
        <f t="shared" si="4"/>
        <v>108982.81</v>
      </c>
      <c r="G14" s="2">
        <f t="shared" si="3"/>
        <v>2.5643014117647058</v>
      </c>
      <c r="H14" s="2">
        <v>107775.62</v>
      </c>
      <c r="I14" s="8">
        <f t="shared" si="0"/>
        <v>98.892311548949792</v>
      </c>
      <c r="J14" s="2">
        <f t="shared" si="1"/>
        <v>1207.1900000000023</v>
      </c>
    </row>
    <row r="15" spans="1:10" x14ac:dyDescent="0.25">
      <c r="B15" t="s">
        <v>24</v>
      </c>
      <c r="C15" s="2">
        <v>50346.75</v>
      </c>
      <c r="D15" s="14">
        <f t="shared" si="2"/>
        <v>1.25866875</v>
      </c>
      <c r="E15" s="2">
        <v>-11961.45</v>
      </c>
      <c r="F15" s="2">
        <f t="shared" si="4"/>
        <v>38385.300000000003</v>
      </c>
      <c r="G15" s="2">
        <f t="shared" si="3"/>
        <v>0.90318352941176483</v>
      </c>
      <c r="H15" s="2">
        <v>32149.65</v>
      </c>
      <c r="I15" s="8">
        <f t="shared" si="0"/>
        <v>83.755109377808679</v>
      </c>
      <c r="J15" s="2">
        <f t="shared" si="1"/>
        <v>6235.6500000000015</v>
      </c>
    </row>
    <row r="16" spans="1:10" x14ac:dyDescent="0.25">
      <c r="B16" t="s">
        <v>25</v>
      </c>
      <c r="C16" s="2">
        <v>80691.75</v>
      </c>
      <c r="D16" s="14">
        <f t="shared" si="2"/>
        <v>2.0172937499999999</v>
      </c>
      <c r="E16" s="2">
        <v>37103.589999999997</v>
      </c>
      <c r="F16" s="2">
        <f t="shared" si="4"/>
        <v>117795.34</v>
      </c>
      <c r="G16" s="2">
        <f t="shared" si="3"/>
        <v>2.7716550588235296</v>
      </c>
      <c r="H16" s="2">
        <v>101549.25</v>
      </c>
      <c r="I16" s="8">
        <f t="shared" si="0"/>
        <v>86.208206538560873</v>
      </c>
      <c r="J16" s="2">
        <f t="shared" si="1"/>
        <v>16246.089999999997</v>
      </c>
    </row>
    <row r="17" spans="1:10" x14ac:dyDescent="0.25">
      <c r="A17" s="5" t="s">
        <v>21</v>
      </c>
      <c r="C17" s="3">
        <v>0</v>
      </c>
      <c r="D17" s="4">
        <f t="shared" si="2"/>
        <v>0</v>
      </c>
      <c r="E17" s="3">
        <v>0</v>
      </c>
      <c r="F17" s="3">
        <f t="shared" si="4"/>
        <v>0</v>
      </c>
      <c r="G17" s="3">
        <f t="shared" si="3"/>
        <v>0</v>
      </c>
      <c r="H17" s="3">
        <v>0</v>
      </c>
      <c r="I17" s="16">
        <v>0</v>
      </c>
      <c r="J17" s="3">
        <f t="shared" si="1"/>
        <v>0</v>
      </c>
    </row>
    <row r="18" spans="1:10" s="1" customFormat="1" x14ac:dyDescent="0.25">
      <c r="A18" s="1" t="s">
        <v>12</v>
      </c>
      <c r="C18" s="3">
        <v>30903.68</v>
      </c>
      <c r="D18" s="4">
        <f t="shared" si="2"/>
        <v>0.77259199999999995</v>
      </c>
      <c r="E18" s="3">
        <v>-10000</v>
      </c>
      <c r="F18" s="3">
        <f t="shared" si="4"/>
        <v>20903.68</v>
      </c>
      <c r="G18" s="3">
        <f t="shared" si="3"/>
        <v>0.49185129411764705</v>
      </c>
      <c r="H18" s="3">
        <v>15940.89</v>
      </c>
      <c r="I18" s="16">
        <f>(H18*100)/F18</f>
        <v>76.258773574796393</v>
      </c>
      <c r="J18" s="3">
        <f t="shared" si="1"/>
        <v>4962.7900000000009</v>
      </c>
    </row>
    <row r="19" spans="1:10" x14ac:dyDescent="0.25">
      <c r="B19" t="s">
        <v>13</v>
      </c>
      <c r="C19" s="2">
        <v>30903.68</v>
      </c>
      <c r="D19" s="14">
        <f t="shared" si="2"/>
        <v>0.77259199999999995</v>
      </c>
      <c r="E19" s="2">
        <v>-10000</v>
      </c>
      <c r="F19" s="2">
        <f t="shared" si="4"/>
        <v>20903.68</v>
      </c>
      <c r="G19" s="2">
        <f t="shared" si="3"/>
        <v>0.49185129411764705</v>
      </c>
      <c r="H19" s="2">
        <v>15940.89</v>
      </c>
      <c r="I19" s="16">
        <f>(H19*100)/F19</f>
        <v>76.258773574796393</v>
      </c>
      <c r="J19" s="2">
        <f t="shared" si="1"/>
        <v>4962.7900000000009</v>
      </c>
    </row>
    <row r="20" spans="1:10" s="1" customFormat="1" x14ac:dyDescent="0.25">
      <c r="A20" s="6" t="s">
        <v>14</v>
      </c>
      <c r="C20" s="3">
        <v>0</v>
      </c>
      <c r="D20" s="4">
        <f t="shared" si="2"/>
        <v>0</v>
      </c>
      <c r="E20" s="3">
        <v>0</v>
      </c>
      <c r="F20" s="3">
        <f t="shared" si="4"/>
        <v>0</v>
      </c>
      <c r="G20" s="3">
        <f t="shared" si="3"/>
        <v>0</v>
      </c>
      <c r="H20" s="3">
        <v>0</v>
      </c>
      <c r="I20" s="16">
        <v>0</v>
      </c>
      <c r="J20" s="3">
        <v>0</v>
      </c>
    </row>
    <row r="21" spans="1:10" x14ac:dyDescent="0.25">
      <c r="A21" s="7" t="s">
        <v>19</v>
      </c>
      <c r="C21" s="3">
        <v>0</v>
      </c>
      <c r="D21" s="4">
        <f t="shared" si="2"/>
        <v>0</v>
      </c>
      <c r="E21" s="3">
        <v>0</v>
      </c>
      <c r="F21" s="3">
        <f t="shared" si="4"/>
        <v>0</v>
      </c>
      <c r="G21" s="3">
        <f t="shared" si="3"/>
        <v>0</v>
      </c>
      <c r="H21" s="3">
        <v>0</v>
      </c>
      <c r="I21" s="16">
        <v>0</v>
      </c>
      <c r="J21" s="3">
        <v>0</v>
      </c>
    </row>
    <row r="22" spans="1:10" s="1" customFormat="1" x14ac:dyDescent="0.25">
      <c r="A22" s="7" t="s">
        <v>20</v>
      </c>
      <c r="C22" s="3">
        <v>0</v>
      </c>
      <c r="D22" s="4">
        <f t="shared" si="2"/>
        <v>0</v>
      </c>
      <c r="E22" s="3">
        <v>0</v>
      </c>
      <c r="F22" s="3">
        <f t="shared" si="4"/>
        <v>0</v>
      </c>
      <c r="G22" s="3">
        <f t="shared" si="3"/>
        <v>0</v>
      </c>
      <c r="H22" s="3">
        <v>0</v>
      </c>
      <c r="I22" s="16">
        <v>0</v>
      </c>
      <c r="J22" s="3">
        <v>0</v>
      </c>
    </row>
    <row r="23" spans="1:10" x14ac:dyDescent="0.25">
      <c r="A23" s="6" t="s">
        <v>15</v>
      </c>
      <c r="C23" s="3">
        <v>0</v>
      </c>
      <c r="D23" s="4">
        <f t="shared" si="2"/>
        <v>0</v>
      </c>
      <c r="E23" s="3">
        <v>0</v>
      </c>
      <c r="F23" s="3">
        <f t="shared" si="4"/>
        <v>0</v>
      </c>
      <c r="G23" s="3">
        <f t="shared" si="3"/>
        <v>0</v>
      </c>
      <c r="H23" s="3">
        <v>0</v>
      </c>
      <c r="I23" s="16">
        <v>0</v>
      </c>
      <c r="J23" s="3">
        <v>0</v>
      </c>
    </row>
    <row r="24" spans="1:10" x14ac:dyDescent="0.25">
      <c r="A24" s="1" t="s">
        <v>16</v>
      </c>
      <c r="C24" s="3">
        <v>4000000</v>
      </c>
      <c r="D24" s="4">
        <f t="shared" si="2"/>
        <v>100</v>
      </c>
      <c r="E24" s="3">
        <v>250000</v>
      </c>
      <c r="F24" s="3">
        <f t="shared" si="4"/>
        <v>4250000</v>
      </c>
      <c r="G24" s="3">
        <f t="shared" si="3"/>
        <v>100</v>
      </c>
      <c r="H24" s="3">
        <v>3455722.29</v>
      </c>
      <c r="I24" s="15">
        <f>(H24*100)/F24</f>
        <v>81.311112705882351</v>
      </c>
      <c r="J24" s="3">
        <f>F24-H24</f>
        <v>794277.71</v>
      </c>
    </row>
    <row r="29" spans="1:10" x14ac:dyDescent="0.25">
      <c r="B29" s="18" t="s">
        <v>0</v>
      </c>
      <c r="C29" s="19" t="s">
        <v>31</v>
      </c>
    </row>
    <row r="30" spans="1:10" x14ac:dyDescent="0.25">
      <c r="B30" s="22" t="s">
        <v>12</v>
      </c>
      <c r="C30" s="21">
        <v>20903.68</v>
      </c>
    </row>
    <row r="31" spans="1:10" x14ac:dyDescent="0.25">
      <c r="B31" s="20" t="s">
        <v>7</v>
      </c>
      <c r="C31" s="21">
        <v>151986.97999999998</v>
      </c>
    </row>
    <row r="32" spans="1:10" x14ac:dyDescent="0.25">
      <c r="B32" s="20" t="s">
        <v>3</v>
      </c>
      <c r="C32" s="21">
        <v>1006961.91</v>
      </c>
    </row>
    <row r="33" spans="2:3" x14ac:dyDescent="0.25">
      <c r="B33" s="20" t="s">
        <v>9</v>
      </c>
      <c r="C33" s="21">
        <v>3070147.43</v>
      </c>
    </row>
    <row r="34" spans="2:3" x14ac:dyDescent="0.25">
      <c r="B34" s="20"/>
      <c r="C34" s="21">
        <f>SUM(C30:C33)</f>
        <v>4250000</v>
      </c>
    </row>
    <row r="59" spans="2:3" x14ac:dyDescent="0.25">
      <c r="B59" s="18" t="s">
        <v>1</v>
      </c>
      <c r="C59" s="19" t="s">
        <v>32</v>
      </c>
    </row>
    <row r="60" spans="2:3" x14ac:dyDescent="0.25">
      <c r="B60" s="20" t="s">
        <v>33</v>
      </c>
      <c r="C60" s="21">
        <v>3455722.29</v>
      </c>
    </row>
    <row r="61" spans="2:3" x14ac:dyDescent="0.25">
      <c r="B61" s="20" t="s">
        <v>34</v>
      </c>
      <c r="C61" s="21">
        <v>794277.71</v>
      </c>
    </row>
    <row r="62" spans="2:3" x14ac:dyDescent="0.25">
      <c r="B62" s="20" t="s">
        <v>35</v>
      </c>
      <c r="C62" s="21">
        <f>SUM(C60:C61)</f>
        <v>4250000</v>
      </c>
    </row>
    <row r="63" spans="2:3" x14ac:dyDescent="0.25">
      <c r="C63" s="2"/>
    </row>
  </sheetData>
  <mergeCells count="1">
    <mergeCell ref="A2:B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9EC5C-0E95-4E84-B6ED-46D927083521}">
  <dimension ref="A2:J63"/>
  <sheetViews>
    <sheetView tabSelected="1" topLeftCell="A7" zoomScale="70" zoomScaleNormal="70" workbookViewId="0">
      <selection activeCell="M20" sqref="M20"/>
    </sheetView>
  </sheetViews>
  <sheetFormatPr baseColWidth="10" defaultRowHeight="15" x14ac:dyDescent="0.25"/>
  <cols>
    <col min="1" max="1" width="3.28515625" customWidth="1"/>
    <col min="2" max="2" width="46.140625" customWidth="1"/>
    <col min="3" max="3" width="18.5703125" customWidth="1"/>
    <col min="4" max="4" width="8" customWidth="1"/>
    <col min="5" max="5" width="18.5703125" customWidth="1"/>
    <col min="6" max="6" width="18.5703125" style="2" customWidth="1"/>
    <col min="7" max="7" width="7.85546875" style="2" customWidth="1"/>
    <col min="8" max="8" width="18.5703125" style="2" customWidth="1"/>
    <col min="9" max="9" width="7.85546875" style="17" customWidth="1"/>
    <col min="10" max="10" width="18.5703125" customWidth="1"/>
  </cols>
  <sheetData>
    <row r="2" spans="1:10" s="13" customFormat="1" ht="30" x14ac:dyDescent="0.25">
      <c r="A2" s="23" t="s">
        <v>0</v>
      </c>
      <c r="B2" s="23"/>
      <c r="C2" s="9" t="s">
        <v>26</v>
      </c>
      <c r="D2" s="10" t="s">
        <v>17</v>
      </c>
      <c r="E2" s="9" t="s">
        <v>27</v>
      </c>
      <c r="F2" s="9" t="s">
        <v>28</v>
      </c>
      <c r="G2" s="10" t="s">
        <v>17</v>
      </c>
      <c r="H2" s="9" t="s">
        <v>29</v>
      </c>
      <c r="I2" s="11" t="s">
        <v>30</v>
      </c>
      <c r="J2" s="12" t="s">
        <v>2</v>
      </c>
    </row>
    <row r="3" spans="1:10" s="1" customFormat="1" x14ac:dyDescent="0.25">
      <c r="A3" s="1" t="s">
        <v>9</v>
      </c>
      <c r="C3" s="3">
        <v>3070147.43</v>
      </c>
      <c r="D3" s="4">
        <f>(C3*100)/$C$24</f>
        <v>76.753685750000002</v>
      </c>
      <c r="E3" s="3">
        <v>554956.05000000005</v>
      </c>
      <c r="F3" s="3">
        <f>C3+E3</f>
        <v>3625103.4800000004</v>
      </c>
      <c r="G3" s="3">
        <f>(F3*100)/$F$24</f>
        <v>74.132995501022506</v>
      </c>
      <c r="H3" s="3">
        <v>3590971.67</v>
      </c>
      <c r="I3" s="15">
        <f t="shared" ref="I3:I16" si="0">(H3*100)/F3</f>
        <v>99.058459704990256</v>
      </c>
      <c r="J3" s="3">
        <f t="shared" ref="J3:J19" si="1">F3-H3</f>
        <v>34131.810000000522</v>
      </c>
    </row>
    <row r="4" spans="1:10" x14ac:dyDescent="0.25">
      <c r="B4" t="s">
        <v>4</v>
      </c>
      <c r="C4" s="2">
        <v>2353957.0299999998</v>
      </c>
      <c r="D4" s="14">
        <f t="shared" ref="D4:D24" si="2">(C4*100)/$C$24</f>
        <v>58.848925749999992</v>
      </c>
      <c r="E4" s="2">
        <v>410488.78</v>
      </c>
      <c r="F4" s="2">
        <f>C4+E4</f>
        <v>2764445.8099999996</v>
      </c>
      <c r="G4" s="2">
        <f t="shared" ref="G4:G24" si="3">(F4*100)/$F$24</f>
        <v>56.532634151329233</v>
      </c>
      <c r="H4" s="2">
        <v>2731001.38</v>
      </c>
      <c r="I4" s="16">
        <f t="shared" si="0"/>
        <v>98.790194046162199</v>
      </c>
      <c r="J4" s="2">
        <f t="shared" si="1"/>
        <v>33444.429999999702</v>
      </c>
    </row>
    <row r="5" spans="1:10" x14ac:dyDescent="0.25">
      <c r="B5" t="s">
        <v>5</v>
      </c>
      <c r="C5" s="2">
        <v>187076.2</v>
      </c>
      <c r="D5" s="14">
        <f t="shared" si="2"/>
        <v>4.6769049999999996</v>
      </c>
      <c r="E5" s="2">
        <v>93620.58</v>
      </c>
      <c r="F5" s="2">
        <f t="shared" ref="F5:F24" si="4">C5+E5</f>
        <v>280696.78000000003</v>
      </c>
      <c r="G5" s="2">
        <f t="shared" si="3"/>
        <v>5.7402204498977509</v>
      </c>
      <c r="H5" s="2">
        <v>280696.78000000003</v>
      </c>
      <c r="I5" s="16">
        <f t="shared" si="0"/>
        <v>100</v>
      </c>
      <c r="J5" s="2">
        <f t="shared" si="1"/>
        <v>0</v>
      </c>
    </row>
    <row r="6" spans="1:10" x14ac:dyDescent="0.25">
      <c r="B6" t="s">
        <v>6</v>
      </c>
      <c r="C6" s="2">
        <v>529114.19999999995</v>
      </c>
      <c r="D6" s="14">
        <f t="shared" si="2"/>
        <v>13.227854999999998</v>
      </c>
      <c r="E6" s="2">
        <v>50846.69</v>
      </c>
      <c r="F6" s="2">
        <f t="shared" si="4"/>
        <v>579960.8899999999</v>
      </c>
      <c r="G6" s="2">
        <f t="shared" si="3"/>
        <v>11.8601408997955</v>
      </c>
      <c r="H6" s="2">
        <v>579273.51</v>
      </c>
      <c r="I6" s="16">
        <f t="shared" si="0"/>
        <v>99.881478214849992</v>
      </c>
      <c r="J6" s="2">
        <f t="shared" si="1"/>
        <v>687.37999999988824</v>
      </c>
    </row>
    <row r="7" spans="1:10" s="1" customFormat="1" x14ac:dyDescent="0.25">
      <c r="A7" s="1" t="s">
        <v>7</v>
      </c>
      <c r="C7" s="3">
        <v>203239.84</v>
      </c>
      <c r="D7" s="4">
        <f t="shared" si="2"/>
        <v>5.0809959999999998</v>
      </c>
      <c r="E7" s="3">
        <v>-74768.710000000006</v>
      </c>
      <c r="F7" s="3">
        <f t="shared" si="4"/>
        <v>128471.12999999999</v>
      </c>
      <c r="G7" s="3">
        <f t="shared" si="3"/>
        <v>2.6272214723926375</v>
      </c>
      <c r="H7" s="3">
        <v>127170.99</v>
      </c>
      <c r="I7" s="15">
        <f t="shared" si="0"/>
        <v>98.987990531413558</v>
      </c>
      <c r="J7" s="3">
        <f t="shared" si="1"/>
        <v>1300.1399999999849</v>
      </c>
    </row>
    <row r="8" spans="1:10" x14ac:dyDescent="0.25">
      <c r="B8" t="s">
        <v>22</v>
      </c>
      <c r="C8" s="2">
        <v>83041.83</v>
      </c>
      <c r="D8" s="14">
        <f t="shared" si="2"/>
        <v>2.07604575</v>
      </c>
      <c r="E8" s="2">
        <v>-42182.239999999998</v>
      </c>
      <c r="F8" s="2">
        <f t="shared" si="4"/>
        <v>40859.590000000004</v>
      </c>
      <c r="G8" s="2">
        <f t="shared" si="3"/>
        <v>0.83557443762781192</v>
      </c>
      <c r="H8" s="2">
        <v>40859.589999999997</v>
      </c>
      <c r="I8" s="16">
        <f t="shared" si="0"/>
        <v>99.999999999999986</v>
      </c>
      <c r="J8" s="2">
        <f t="shared" si="1"/>
        <v>0</v>
      </c>
    </row>
    <row r="9" spans="1:10" x14ac:dyDescent="0.25">
      <c r="B9" t="s">
        <v>8</v>
      </c>
      <c r="C9" s="2">
        <v>116543.23</v>
      </c>
      <c r="D9" s="14">
        <f t="shared" si="2"/>
        <v>2.9135807499999999</v>
      </c>
      <c r="E9" s="2">
        <v>-38170.019999999997</v>
      </c>
      <c r="F9" s="2">
        <f t="shared" si="4"/>
        <v>78373.209999999992</v>
      </c>
      <c r="G9" s="2">
        <f t="shared" si="3"/>
        <v>1.6027241308793454</v>
      </c>
      <c r="H9" s="2">
        <v>77073.070000000007</v>
      </c>
      <c r="I9" s="16">
        <f t="shared" si="0"/>
        <v>98.341091298927296</v>
      </c>
      <c r="J9" s="2">
        <f t="shared" si="1"/>
        <v>1300.1399999999849</v>
      </c>
    </row>
    <row r="10" spans="1:10" s="1" customFormat="1" x14ac:dyDescent="0.25">
      <c r="A10" s="1" t="s">
        <v>3</v>
      </c>
      <c r="C10" s="3">
        <v>695709.05</v>
      </c>
      <c r="D10" s="4">
        <f t="shared" si="2"/>
        <v>17.392726249999999</v>
      </c>
      <c r="E10" s="3">
        <v>424775.45</v>
      </c>
      <c r="F10" s="3">
        <f t="shared" si="4"/>
        <v>1120484.5</v>
      </c>
      <c r="G10" s="3">
        <f t="shared" si="3"/>
        <v>22.913793456032721</v>
      </c>
      <c r="H10" s="3">
        <v>1120484.5</v>
      </c>
      <c r="I10" s="15">
        <f t="shared" si="0"/>
        <v>100</v>
      </c>
      <c r="J10" s="3">
        <f t="shared" si="1"/>
        <v>0</v>
      </c>
    </row>
    <row r="11" spans="1:10" x14ac:dyDescent="0.25">
      <c r="B11" t="s">
        <v>10</v>
      </c>
      <c r="C11" s="2">
        <v>110394.78</v>
      </c>
      <c r="D11" s="14">
        <f t="shared" si="2"/>
        <v>2.7598695000000002</v>
      </c>
      <c r="E11" s="2">
        <v>-3491.79</v>
      </c>
      <c r="F11" s="2">
        <f t="shared" si="4"/>
        <v>106902.99</v>
      </c>
      <c r="G11" s="2">
        <f t="shared" si="3"/>
        <v>2.1861552147239265</v>
      </c>
      <c r="H11" s="2">
        <v>106902.99</v>
      </c>
      <c r="I11" s="16">
        <f t="shared" si="0"/>
        <v>100</v>
      </c>
      <c r="J11" s="2">
        <f t="shared" si="1"/>
        <v>0</v>
      </c>
    </row>
    <row r="12" spans="1:10" x14ac:dyDescent="0.25">
      <c r="B12" t="s">
        <v>18</v>
      </c>
      <c r="C12" s="2">
        <v>144244.79999999999</v>
      </c>
      <c r="D12" s="14">
        <f t="shared" si="2"/>
        <v>3.6061199999999993</v>
      </c>
      <c r="E12" s="2">
        <v>13345.08</v>
      </c>
      <c r="F12" s="2">
        <f t="shared" si="4"/>
        <v>157589.87999999998</v>
      </c>
      <c r="G12" s="2">
        <f t="shared" si="3"/>
        <v>3.222696932515337</v>
      </c>
      <c r="H12" s="2">
        <v>157589.88</v>
      </c>
      <c r="I12" s="16">
        <f t="shared" si="0"/>
        <v>100.00000000000001</v>
      </c>
      <c r="J12" s="2">
        <f t="shared" si="1"/>
        <v>0</v>
      </c>
    </row>
    <row r="13" spans="1:10" x14ac:dyDescent="0.25">
      <c r="B13" t="s">
        <v>23</v>
      </c>
      <c r="C13" s="2">
        <v>225960</v>
      </c>
      <c r="D13" s="14">
        <f t="shared" si="2"/>
        <v>5.649</v>
      </c>
      <c r="E13" s="2">
        <v>274418.40000000002</v>
      </c>
      <c r="F13" s="2">
        <f t="shared" si="4"/>
        <v>500378.4</v>
      </c>
      <c r="G13" s="2">
        <f t="shared" si="3"/>
        <v>10.232687116564417</v>
      </c>
      <c r="H13" s="2">
        <v>500378.4</v>
      </c>
      <c r="I13" s="16">
        <f t="shared" si="0"/>
        <v>100</v>
      </c>
      <c r="J13" s="2">
        <f t="shared" si="1"/>
        <v>0</v>
      </c>
    </row>
    <row r="14" spans="1:10" x14ac:dyDescent="0.25">
      <c r="B14" t="s">
        <v>11</v>
      </c>
      <c r="C14" s="2">
        <v>64483.32</v>
      </c>
      <c r="D14" s="14">
        <f t="shared" si="2"/>
        <v>1.6120829999999999</v>
      </c>
      <c r="E14" s="2">
        <v>67274.3</v>
      </c>
      <c r="F14" s="2">
        <f t="shared" si="4"/>
        <v>131757.62</v>
      </c>
      <c r="G14" s="2">
        <f t="shared" si="3"/>
        <v>2.6944298568507157</v>
      </c>
      <c r="H14" s="2">
        <v>131757.62</v>
      </c>
      <c r="I14" s="16">
        <f t="shared" si="0"/>
        <v>100</v>
      </c>
      <c r="J14" s="2">
        <f t="shared" si="1"/>
        <v>0</v>
      </c>
    </row>
    <row r="15" spans="1:10" x14ac:dyDescent="0.25">
      <c r="B15" t="s">
        <v>24</v>
      </c>
      <c r="C15" s="2">
        <v>50346.75</v>
      </c>
      <c r="D15" s="14">
        <f t="shared" si="2"/>
        <v>1.25866875</v>
      </c>
      <c r="E15" s="2">
        <v>20139.400000000001</v>
      </c>
      <c r="F15" s="2">
        <f t="shared" si="4"/>
        <v>70486.149999999994</v>
      </c>
      <c r="G15" s="2">
        <f t="shared" si="3"/>
        <v>1.4414345603271981</v>
      </c>
      <c r="H15" s="2">
        <v>70486.149999999994</v>
      </c>
      <c r="I15" s="16">
        <f t="shared" si="0"/>
        <v>100</v>
      </c>
      <c r="J15" s="2">
        <f t="shared" si="1"/>
        <v>0</v>
      </c>
    </row>
    <row r="16" spans="1:10" x14ac:dyDescent="0.25">
      <c r="B16" t="s">
        <v>25</v>
      </c>
      <c r="C16" s="2">
        <v>80691.75</v>
      </c>
      <c r="D16" s="14">
        <f t="shared" si="2"/>
        <v>2.0172937499999999</v>
      </c>
      <c r="E16" s="2">
        <v>45939.5</v>
      </c>
      <c r="F16" s="2">
        <f t="shared" si="4"/>
        <v>126631.25</v>
      </c>
      <c r="G16" s="2">
        <f t="shared" si="3"/>
        <v>2.5895961145194275</v>
      </c>
      <c r="H16" s="2">
        <v>126631.25</v>
      </c>
      <c r="I16" s="16">
        <f t="shared" si="0"/>
        <v>100</v>
      </c>
      <c r="J16" s="2">
        <f t="shared" si="1"/>
        <v>0</v>
      </c>
    </row>
    <row r="17" spans="1:10" x14ac:dyDescent="0.25">
      <c r="A17" s="5" t="s">
        <v>21</v>
      </c>
      <c r="C17" s="3">
        <v>0</v>
      </c>
      <c r="D17" s="4">
        <f t="shared" si="2"/>
        <v>0</v>
      </c>
      <c r="E17" s="3">
        <v>0</v>
      </c>
      <c r="F17" s="3">
        <f t="shared" si="4"/>
        <v>0</v>
      </c>
      <c r="G17" s="3">
        <f t="shared" si="3"/>
        <v>0</v>
      </c>
      <c r="H17" s="3">
        <v>0</v>
      </c>
      <c r="I17" s="16">
        <v>0</v>
      </c>
      <c r="J17" s="3">
        <f t="shared" si="1"/>
        <v>0</v>
      </c>
    </row>
    <row r="18" spans="1:10" s="1" customFormat="1" x14ac:dyDescent="0.25">
      <c r="A18" s="1" t="s">
        <v>12</v>
      </c>
      <c r="C18" s="3">
        <v>30903.68</v>
      </c>
      <c r="D18" s="4">
        <f t="shared" si="2"/>
        <v>0.77259199999999995</v>
      </c>
      <c r="E18" s="3">
        <v>-14962.79</v>
      </c>
      <c r="F18" s="3">
        <f t="shared" si="4"/>
        <v>15940.89</v>
      </c>
      <c r="G18" s="3">
        <f t="shared" si="3"/>
        <v>0.32598957055214722</v>
      </c>
      <c r="H18" s="3">
        <v>15940.89</v>
      </c>
      <c r="I18" s="16">
        <f>(H18*100)/F18</f>
        <v>100</v>
      </c>
      <c r="J18" s="3">
        <f t="shared" si="1"/>
        <v>0</v>
      </c>
    </row>
    <row r="19" spans="1:10" x14ac:dyDescent="0.25">
      <c r="B19" t="s">
        <v>13</v>
      </c>
      <c r="C19" s="2">
        <v>30903.68</v>
      </c>
      <c r="D19" s="14">
        <f t="shared" si="2"/>
        <v>0.77259199999999995</v>
      </c>
      <c r="E19" s="2">
        <v>-14962.79</v>
      </c>
      <c r="F19" s="2">
        <f t="shared" si="4"/>
        <v>15940.89</v>
      </c>
      <c r="G19" s="2">
        <f t="shared" si="3"/>
        <v>0.32598957055214722</v>
      </c>
      <c r="H19" s="2">
        <v>15940.89</v>
      </c>
      <c r="I19" s="16">
        <f>(H19*100)/F19</f>
        <v>100</v>
      </c>
      <c r="J19" s="2">
        <f t="shared" si="1"/>
        <v>0</v>
      </c>
    </row>
    <row r="20" spans="1:10" s="1" customFormat="1" x14ac:dyDescent="0.25">
      <c r="A20" s="6" t="s">
        <v>14</v>
      </c>
      <c r="C20" s="3">
        <v>0</v>
      </c>
      <c r="D20" s="4">
        <f t="shared" si="2"/>
        <v>0</v>
      </c>
      <c r="E20" s="3">
        <v>0</v>
      </c>
      <c r="F20" s="3">
        <f t="shared" si="4"/>
        <v>0</v>
      </c>
      <c r="G20" s="3">
        <f t="shared" si="3"/>
        <v>0</v>
      </c>
      <c r="H20" s="3">
        <v>0</v>
      </c>
      <c r="I20" s="16">
        <v>0</v>
      </c>
      <c r="J20" s="3">
        <v>0</v>
      </c>
    </row>
    <row r="21" spans="1:10" x14ac:dyDescent="0.25">
      <c r="A21" s="7" t="s">
        <v>19</v>
      </c>
      <c r="C21" s="3">
        <v>0</v>
      </c>
      <c r="D21" s="4">
        <f t="shared" si="2"/>
        <v>0</v>
      </c>
      <c r="E21" s="3">
        <v>0</v>
      </c>
      <c r="F21" s="3">
        <f t="shared" si="4"/>
        <v>0</v>
      </c>
      <c r="G21" s="3">
        <f t="shared" si="3"/>
        <v>0</v>
      </c>
      <c r="H21" s="3">
        <v>0</v>
      </c>
      <c r="I21" s="16">
        <v>0</v>
      </c>
      <c r="J21" s="3">
        <v>0</v>
      </c>
    </row>
    <row r="22" spans="1:10" s="1" customFormat="1" x14ac:dyDescent="0.25">
      <c r="A22" s="7" t="s">
        <v>20</v>
      </c>
      <c r="C22" s="3">
        <v>0</v>
      </c>
      <c r="D22" s="4">
        <f t="shared" si="2"/>
        <v>0</v>
      </c>
      <c r="E22" s="3">
        <v>0</v>
      </c>
      <c r="F22" s="3">
        <f t="shared" si="4"/>
        <v>0</v>
      </c>
      <c r="G22" s="3">
        <f t="shared" si="3"/>
        <v>0</v>
      </c>
      <c r="H22" s="3">
        <v>0</v>
      </c>
      <c r="I22" s="16">
        <v>0</v>
      </c>
      <c r="J22" s="3">
        <v>0</v>
      </c>
    </row>
    <row r="23" spans="1:10" x14ac:dyDescent="0.25">
      <c r="A23" s="6" t="s">
        <v>15</v>
      </c>
      <c r="C23" s="3">
        <v>0</v>
      </c>
      <c r="D23" s="4">
        <f t="shared" si="2"/>
        <v>0</v>
      </c>
      <c r="E23" s="3">
        <v>0</v>
      </c>
      <c r="F23" s="3">
        <f t="shared" si="4"/>
        <v>0</v>
      </c>
      <c r="G23" s="3">
        <f t="shared" si="3"/>
        <v>0</v>
      </c>
      <c r="H23" s="3">
        <v>0</v>
      </c>
      <c r="I23" s="16">
        <v>0</v>
      </c>
      <c r="J23" s="3">
        <v>0</v>
      </c>
    </row>
    <row r="24" spans="1:10" x14ac:dyDescent="0.25">
      <c r="A24" s="1" t="s">
        <v>16</v>
      </c>
      <c r="C24" s="3">
        <v>4000000</v>
      </c>
      <c r="D24" s="4">
        <f t="shared" si="2"/>
        <v>100</v>
      </c>
      <c r="E24" s="3">
        <v>890000</v>
      </c>
      <c r="F24" s="3">
        <f t="shared" si="4"/>
        <v>4890000</v>
      </c>
      <c r="G24" s="3">
        <f t="shared" si="3"/>
        <v>100</v>
      </c>
      <c r="H24" s="3">
        <v>4854568.05</v>
      </c>
      <c r="I24" s="15">
        <f>(H24*100)/F24</f>
        <v>99.275420245398777</v>
      </c>
      <c r="J24" s="3">
        <f>F24-H24</f>
        <v>35431.950000000186</v>
      </c>
    </row>
    <row r="27" spans="1:10" x14ac:dyDescent="0.25">
      <c r="B27" s="18" t="s">
        <v>0</v>
      </c>
      <c r="C27" s="19" t="s">
        <v>31</v>
      </c>
    </row>
    <row r="28" spans="1:10" x14ac:dyDescent="0.25">
      <c r="B28" s="22" t="s">
        <v>12</v>
      </c>
      <c r="C28" s="21">
        <v>15940.89</v>
      </c>
    </row>
    <row r="29" spans="1:10" x14ac:dyDescent="0.25">
      <c r="B29" s="20" t="s">
        <v>7</v>
      </c>
      <c r="C29" s="21">
        <v>128471.12999999999</v>
      </c>
    </row>
    <row r="30" spans="1:10" x14ac:dyDescent="0.25">
      <c r="B30" s="20" t="s">
        <v>3</v>
      </c>
      <c r="C30" s="21">
        <v>1120484.5</v>
      </c>
    </row>
    <row r="31" spans="1:10" x14ac:dyDescent="0.25">
      <c r="B31" s="20" t="s">
        <v>9</v>
      </c>
      <c r="C31" s="21">
        <v>3625103.4800000004</v>
      </c>
    </row>
    <row r="32" spans="1:10" x14ac:dyDescent="0.25">
      <c r="B32" s="20"/>
      <c r="C32" s="21">
        <f>SUM(C28:C31)</f>
        <v>4890000</v>
      </c>
    </row>
    <row r="49" spans="2:3" x14ac:dyDescent="0.25">
      <c r="B49" s="18" t="s">
        <v>1</v>
      </c>
      <c r="C49" s="19" t="s">
        <v>32</v>
      </c>
    </row>
    <row r="50" spans="2:3" x14ac:dyDescent="0.25">
      <c r="B50" s="20" t="s">
        <v>33</v>
      </c>
      <c r="C50" s="21">
        <v>4854568.05</v>
      </c>
    </row>
    <row r="51" spans="2:3" x14ac:dyDescent="0.25">
      <c r="B51" s="20" t="s">
        <v>34</v>
      </c>
      <c r="C51" s="21">
        <v>35431.950000000186</v>
      </c>
    </row>
    <row r="52" spans="2:3" x14ac:dyDescent="0.25">
      <c r="B52" s="20" t="s">
        <v>35</v>
      </c>
      <c r="C52" s="21">
        <f>SUM(C50:C51)</f>
        <v>4890000</v>
      </c>
    </row>
    <row r="63" spans="2:3" x14ac:dyDescent="0.25">
      <c r="C63" s="2"/>
    </row>
  </sheetData>
  <mergeCells count="1">
    <mergeCell ref="A2:B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C416-9B72-4E17-962C-6B653F9F8C51}">
  <dimension ref="A1"/>
  <sheetViews>
    <sheetView workbookViewId="0">
      <selection activeCell="B13" sqref="B13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1er Trim</vt:lpstr>
      <vt:lpstr>2do Trim</vt:lpstr>
      <vt:lpstr>3er Trim </vt:lpstr>
      <vt:lpstr>4to Trim</vt:lpstr>
      <vt:lpstr>Notas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IAP</dc:creator>
  <cp:lastModifiedBy>IAP</cp:lastModifiedBy>
  <dcterms:created xsi:type="dcterms:W3CDTF">2023-08-16T18:51:49Z</dcterms:created>
  <dcterms:modified xsi:type="dcterms:W3CDTF">2025-02-10T18:51:46Z</dcterms:modified>
</cp:coreProperties>
</file>