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B5578C96-8767-4A3F-9B43-56B33F5069CE}" xr6:coauthVersionLast="47" xr6:coauthVersionMax="47" xr10:uidLastSave="{00000000-0000-0000-0000-000000000000}"/>
  <bookViews>
    <workbookView xWindow="-120" yWindow="-120" windowWidth="20730" windowHeight="11160" activeTab="3" xr2:uid="{4F3FD038-0753-4BD5-B26E-3F8EA729D8EF}"/>
  </bookViews>
  <sheets>
    <sheet name="1er Trim" sheetId="1" r:id="rId1"/>
    <sheet name="2do Trim " sheetId="2" r:id="rId2"/>
    <sheet name="3er Trim " sheetId="3" r:id="rId3"/>
    <sheet name="4to Trim 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C53" i="4"/>
  <c r="F26" i="4"/>
  <c r="J26" i="4" s="1"/>
  <c r="D26" i="4"/>
  <c r="F25" i="4"/>
  <c r="J25" i="4" s="1"/>
  <c r="D25" i="4"/>
  <c r="F24" i="4"/>
  <c r="J24" i="4" s="1"/>
  <c r="D24" i="4"/>
  <c r="F23" i="4"/>
  <c r="J23" i="4" s="1"/>
  <c r="D23" i="4"/>
  <c r="F22" i="4"/>
  <c r="G22" i="4" s="1"/>
  <c r="D22" i="4"/>
  <c r="F21" i="4"/>
  <c r="I21" i="4" s="1"/>
  <c r="D21" i="4"/>
  <c r="F20" i="4"/>
  <c r="J20" i="4" s="1"/>
  <c r="D20" i="4"/>
  <c r="F19" i="4"/>
  <c r="J19" i="4" s="1"/>
  <c r="D19" i="4"/>
  <c r="F18" i="4"/>
  <c r="J18" i="4" s="1"/>
  <c r="D18" i="4"/>
  <c r="F17" i="4"/>
  <c r="D17" i="4"/>
  <c r="F16" i="4"/>
  <c r="I16" i="4" s="1"/>
  <c r="D16" i="4"/>
  <c r="F15" i="4"/>
  <c r="J15" i="4" s="1"/>
  <c r="D15" i="4"/>
  <c r="F14" i="4"/>
  <c r="G14" i="4" s="1"/>
  <c r="D14" i="4"/>
  <c r="F13" i="4"/>
  <c r="D13" i="4"/>
  <c r="F12" i="4"/>
  <c r="I12" i="4" s="1"/>
  <c r="D12" i="4"/>
  <c r="F11" i="4"/>
  <c r="J11" i="4" s="1"/>
  <c r="D11" i="4"/>
  <c r="F10" i="4"/>
  <c r="I10" i="4" s="1"/>
  <c r="D10" i="4"/>
  <c r="F9" i="4"/>
  <c r="D9" i="4"/>
  <c r="F8" i="4"/>
  <c r="I8" i="4" s="1"/>
  <c r="D8" i="4"/>
  <c r="F7" i="4"/>
  <c r="J7" i="4" s="1"/>
  <c r="D7" i="4"/>
  <c r="F6" i="4"/>
  <c r="I6" i="4" s="1"/>
  <c r="D6" i="4"/>
  <c r="F5" i="4"/>
  <c r="D5" i="4"/>
  <c r="F4" i="4"/>
  <c r="I4" i="4" s="1"/>
  <c r="D4" i="4"/>
  <c r="F3" i="4"/>
  <c r="J3" i="4" s="1"/>
  <c r="D3" i="4"/>
  <c r="F22" i="3"/>
  <c r="C34" i="3"/>
  <c r="F26" i="3"/>
  <c r="J26" i="3" s="1"/>
  <c r="D26" i="3"/>
  <c r="F25" i="3"/>
  <c r="J25" i="3" s="1"/>
  <c r="D25" i="3"/>
  <c r="F24" i="3"/>
  <c r="J24" i="3" s="1"/>
  <c r="D24" i="3"/>
  <c r="F23" i="3"/>
  <c r="J23" i="3" s="1"/>
  <c r="D23" i="3"/>
  <c r="J22" i="3"/>
  <c r="I22" i="3"/>
  <c r="G22" i="3"/>
  <c r="D22" i="3"/>
  <c r="F21" i="3"/>
  <c r="J21" i="3" s="1"/>
  <c r="D21" i="3"/>
  <c r="J20" i="3"/>
  <c r="I20" i="3"/>
  <c r="F20" i="3"/>
  <c r="D20" i="3"/>
  <c r="J19" i="3"/>
  <c r="F19" i="3"/>
  <c r="I19" i="3" s="1"/>
  <c r="D19" i="3"/>
  <c r="F18" i="3"/>
  <c r="J18" i="3" s="1"/>
  <c r="D18" i="3"/>
  <c r="F17" i="3"/>
  <c r="J17" i="3" s="1"/>
  <c r="D17" i="3"/>
  <c r="I16" i="3"/>
  <c r="G16" i="3"/>
  <c r="F16" i="3"/>
  <c r="J16" i="3" s="1"/>
  <c r="D16" i="3"/>
  <c r="J15" i="3"/>
  <c r="I15" i="3"/>
  <c r="F15" i="3"/>
  <c r="D15" i="3"/>
  <c r="J14" i="3"/>
  <c r="F14" i="3"/>
  <c r="I14" i="3" s="1"/>
  <c r="D14" i="3"/>
  <c r="F13" i="3"/>
  <c r="J13" i="3" s="1"/>
  <c r="D13" i="3"/>
  <c r="I12" i="3"/>
  <c r="G12" i="3"/>
  <c r="F12" i="3"/>
  <c r="J12" i="3" s="1"/>
  <c r="D12" i="3"/>
  <c r="F11" i="3"/>
  <c r="J11" i="3" s="1"/>
  <c r="D11" i="3"/>
  <c r="F10" i="3"/>
  <c r="I10" i="3" s="1"/>
  <c r="D10" i="3"/>
  <c r="F9" i="3"/>
  <c r="J9" i="3" s="1"/>
  <c r="D9" i="3"/>
  <c r="I8" i="3"/>
  <c r="G8" i="3"/>
  <c r="F8" i="3"/>
  <c r="J8" i="3" s="1"/>
  <c r="D8" i="3"/>
  <c r="J7" i="3"/>
  <c r="I7" i="3"/>
  <c r="F7" i="3"/>
  <c r="D7" i="3"/>
  <c r="F6" i="3"/>
  <c r="I6" i="3" s="1"/>
  <c r="D6" i="3"/>
  <c r="F5" i="3"/>
  <c r="J5" i="3" s="1"/>
  <c r="D5" i="3"/>
  <c r="F4" i="3"/>
  <c r="J4" i="3" s="1"/>
  <c r="D4" i="3"/>
  <c r="J3" i="3"/>
  <c r="I3" i="3"/>
  <c r="F3" i="3"/>
  <c r="D3" i="3"/>
  <c r="C34" i="2"/>
  <c r="F26" i="2"/>
  <c r="D26" i="2"/>
  <c r="F25" i="2"/>
  <c r="D25" i="2"/>
  <c r="F24" i="2"/>
  <c r="D24" i="2"/>
  <c r="F23" i="2"/>
  <c r="D23" i="2"/>
  <c r="J22" i="2"/>
  <c r="I22" i="2"/>
  <c r="G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C34" i="1"/>
  <c r="F12" i="1"/>
  <c r="F4" i="1"/>
  <c r="F5" i="1"/>
  <c r="F6" i="1"/>
  <c r="G6" i="1" s="1"/>
  <c r="F7" i="1"/>
  <c r="F8" i="1"/>
  <c r="F9" i="1"/>
  <c r="F10" i="1"/>
  <c r="G10" i="1" s="1"/>
  <c r="F11" i="1"/>
  <c r="F13" i="1"/>
  <c r="F14" i="1"/>
  <c r="G14" i="1" s="1"/>
  <c r="F15" i="1"/>
  <c r="F16" i="1"/>
  <c r="F17" i="1"/>
  <c r="F18" i="1"/>
  <c r="G18" i="1" s="1"/>
  <c r="F19" i="1"/>
  <c r="F20" i="1"/>
  <c r="F21" i="1"/>
  <c r="F23" i="1"/>
  <c r="G23" i="1" s="1"/>
  <c r="F24" i="1"/>
  <c r="G24" i="1" s="1"/>
  <c r="F25" i="1"/>
  <c r="F26" i="1"/>
  <c r="G12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G8" i="1"/>
  <c r="G26" i="1"/>
  <c r="G5" i="4" l="1"/>
  <c r="G9" i="4"/>
  <c r="G13" i="4"/>
  <c r="I19" i="4"/>
  <c r="I14" i="4"/>
  <c r="J5" i="4"/>
  <c r="J13" i="4"/>
  <c r="G7" i="4"/>
  <c r="J10" i="4"/>
  <c r="G3" i="4"/>
  <c r="J6" i="4"/>
  <c r="J9" i="4"/>
  <c r="I22" i="4"/>
  <c r="J22" i="4"/>
  <c r="G20" i="4"/>
  <c r="J14" i="4"/>
  <c r="G11" i="4"/>
  <c r="G6" i="4"/>
  <c r="G10" i="4"/>
  <c r="G18" i="4"/>
  <c r="G19" i="4"/>
  <c r="G15" i="4"/>
  <c r="G17" i="4"/>
  <c r="G23" i="4"/>
  <c r="G24" i="4"/>
  <c r="G25" i="4"/>
  <c r="J4" i="4"/>
  <c r="I5" i="4"/>
  <c r="J8" i="4"/>
  <c r="I9" i="4"/>
  <c r="J12" i="4"/>
  <c r="I13" i="4"/>
  <c r="J16" i="4"/>
  <c r="J17" i="4"/>
  <c r="I18" i="4"/>
  <c r="J21" i="4"/>
  <c r="G26" i="4"/>
  <c r="I26" i="4"/>
  <c r="I3" i="4"/>
  <c r="G4" i="4"/>
  <c r="I7" i="4"/>
  <c r="G8" i="4"/>
  <c r="I11" i="4"/>
  <c r="G12" i="4"/>
  <c r="I15" i="4"/>
  <c r="G16" i="4"/>
  <c r="I20" i="4"/>
  <c r="G21" i="4"/>
  <c r="I21" i="3"/>
  <c r="G21" i="3"/>
  <c r="I11" i="3"/>
  <c r="J10" i="3"/>
  <c r="J6" i="3"/>
  <c r="I4" i="3"/>
  <c r="G4" i="3"/>
  <c r="G5" i="3"/>
  <c r="G9" i="3"/>
  <c r="G13" i="3"/>
  <c r="G17" i="3"/>
  <c r="G18" i="3"/>
  <c r="G23" i="3"/>
  <c r="G24" i="3"/>
  <c r="G25" i="3"/>
  <c r="G26" i="3"/>
  <c r="I5" i="3"/>
  <c r="G6" i="3"/>
  <c r="I9" i="3"/>
  <c r="G10" i="3"/>
  <c r="I13" i="3"/>
  <c r="G14" i="3"/>
  <c r="I18" i="3"/>
  <c r="G19" i="3"/>
  <c r="I26" i="3"/>
  <c r="G3" i="3"/>
  <c r="G7" i="3"/>
  <c r="G11" i="3"/>
  <c r="G15" i="3"/>
  <c r="G20" i="3"/>
  <c r="G22" i="1"/>
  <c r="G25" i="1"/>
  <c r="G20" i="1"/>
  <c r="J3" i="2"/>
  <c r="I3" i="2"/>
  <c r="G3" i="2"/>
  <c r="J4" i="2"/>
  <c r="I4" i="2"/>
  <c r="G4" i="2"/>
  <c r="J5" i="2"/>
  <c r="I5" i="2"/>
  <c r="G5" i="2"/>
  <c r="J6" i="2"/>
  <c r="I6" i="2"/>
  <c r="G6" i="2"/>
  <c r="J7" i="2"/>
  <c r="I7" i="2"/>
  <c r="G7" i="2"/>
  <c r="J8" i="2"/>
  <c r="I8" i="2"/>
  <c r="G8" i="2"/>
  <c r="J9" i="2"/>
  <c r="I9" i="2"/>
  <c r="G9" i="2"/>
  <c r="J10" i="2"/>
  <c r="I10" i="2"/>
  <c r="G10" i="2"/>
  <c r="J11" i="2"/>
  <c r="I11" i="2"/>
  <c r="G11" i="2"/>
  <c r="J12" i="2"/>
  <c r="I12" i="2"/>
  <c r="G12" i="2"/>
  <c r="J13" i="2"/>
  <c r="I13" i="2"/>
  <c r="G13" i="2"/>
  <c r="J14" i="2"/>
  <c r="I14" i="2"/>
  <c r="G14" i="2"/>
  <c r="J15" i="2"/>
  <c r="I15" i="2"/>
  <c r="G15" i="2"/>
  <c r="J16" i="2"/>
  <c r="I16" i="2"/>
  <c r="G16" i="2"/>
  <c r="J17" i="2"/>
  <c r="G17" i="2"/>
  <c r="J18" i="2"/>
  <c r="I18" i="2"/>
  <c r="G18" i="2"/>
  <c r="J19" i="2"/>
  <c r="I19" i="2"/>
  <c r="G19" i="2"/>
  <c r="J20" i="2"/>
  <c r="I20" i="2"/>
  <c r="G20" i="2"/>
  <c r="J21" i="2"/>
  <c r="I21" i="2"/>
  <c r="G21" i="2"/>
  <c r="J23" i="2"/>
  <c r="G23" i="2"/>
  <c r="J24" i="2"/>
  <c r="G24" i="2"/>
  <c r="J25" i="2"/>
  <c r="G25" i="2"/>
  <c r="J26" i="2"/>
  <c r="I26" i="2"/>
  <c r="G26" i="2"/>
  <c r="G21" i="1"/>
  <c r="G17" i="1"/>
  <c r="G13" i="1"/>
  <c r="G9" i="1"/>
  <c r="G5" i="1"/>
  <c r="G16" i="1"/>
  <c r="G4" i="1"/>
  <c r="G19" i="1"/>
  <c r="G15" i="1"/>
  <c r="G11" i="1"/>
  <c r="G7" i="1"/>
  <c r="I21" i="1"/>
  <c r="I22" i="1"/>
  <c r="I14" i="1"/>
  <c r="J14" i="1"/>
  <c r="I5" i="1"/>
  <c r="J5" i="1"/>
  <c r="J4" i="1"/>
  <c r="J22" i="1"/>
  <c r="I26" i="1"/>
  <c r="I4" i="1"/>
  <c r="I6" i="1"/>
  <c r="I7" i="1"/>
  <c r="I8" i="1"/>
  <c r="I9" i="1"/>
  <c r="I10" i="1"/>
  <c r="I11" i="1"/>
  <c r="I12" i="1"/>
  <c r="I13" i="1"/>
  <c r="I15" i="1"/>
  <c r="I16" i="1"/>
  <c r="I18" i="1"/>
  <c r="I19" i="1"/>
  <c r="I20" i="1"/>
  <c r="I3" i="1"/>
  <c r="J9" i="1"/>
  <c r="J10" i="1"/>
  <c r="J11" i="1"/>
  <c r="J12" i="1"/>
  <c r="J13" i="1"/>
  <c r="J15" i="1"/>
  <c r="J16" i="1"/>
  <c r="J17" i="1"/>
  <c r="J18" i="1"/>
  <c r="J19" i="1"/>
  <c r="J20" i="1"/>
  <c r="J21" i="1"/>
  <c r="J23" i="1"/>
  <c r="J24" i="1"/>
  <c r="J25" i="1"/>
  <c r="J26" i="1"/>
  <c r="J6" i="1"/>
  <c r="J7" i="1"/>
  <c r="J8" i="1"/>
  <c r="J3" i="1"/>
</calcChain>
</file>

<file path=xl/sharedStrings.xml><?xml version="1.0" encoding="utf-8"?>
<sst xmlns="http://schemas.openxmlformats.org/spreadsheetml/2006/main" count="196" uniqueCount="37">
  <si>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</si>
  <si>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</si>
  <si>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</si>
  <si>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</si>
  <si>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</si>
  <si>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</si>
  <si>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</si>
  <si>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</si>
  <si>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</si>
  <si>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</si>
  <si>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</si>
  <si>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</si>
  <si>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</si>
  <si>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</si>
  <si>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</si>
  <si>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</si>
  <si>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</si>
  <si>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</si>
  <si>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</si>
  <si>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</si>
  <si>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</si>
  <si>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</si>
  <si>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</si>
  <si>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</si>
  <si>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% Gasto</t>
  </si>
  <si>
    <t>Obra pública en bienes del dominio público</t>
  </si>
  <si>
    <t>Remuneraciones al personal de carácter transitorio</t>
  </si>
  <si>
    <t xml:space="preserve">Materiales y artículos de construcción y de reparación </t>
  </si>
  <si>
    <t>Servicios financieros, bancarios y comerciales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</si>
  <si>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</si>
  <si>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</si>
  <si>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</si>
  <si>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</si>
  <si>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</si>
  <si>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>Presupuesto modificado</t>
  </si>
  <si>
    <t xml:space="preserve">%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</si>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</sst>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/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2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763-41C8-9E6C-499EB622E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763-41C8-9E6C-499EB622E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763-41C8-9E6C-499EB622E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763-41C8-9E6C-499EB622E1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763-41C8-9E6C-499EB622E1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Inversión Pública</c:v>
                </c:pt>
                <c:pt idx="4">
                  <c:v>Materiales y suministros </c:v>
                </c:pt>
              </c:strCache>
            </c:strRef>
          </c:cat>
          <c:val>
            <c:numRef>
              <c:f>'1er Trim'!$C$52:$C$56</c:f>
              <c:numCache>
                <c:formatCode>#,##0.00</c:formatCode>
                <c:ptCount val="5"/>
                <c:pt idx="0">
                  <c:v>1756250</c:v>
                </c:pt>
                <c:pt idx="1">
                  <c:v>13618564.25</c:v>
                </c:pt>
                <c:pt idx="2">
                  <c:v>14525839.199999999</c:v>
                </c:pt>
                <c:pt idx="3">
                  <c:v>23300000</c:v>
                </c:pt>
                <c:pt idx="4">
                  <c:v>36879346.549999997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C-4F94-B08A-2041DEEDAC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Egresos 2024 </a:t>
            </a:r>
            <a:r>
              <a:rPr lang="en-US"/>
              <a:t>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4F-429C-A0A3-B1CF5AF99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4F-429C-A0A3-B1CF5AF99F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Trim'!$C$32:$C$33</c:f>
              <c:numCache>
                <c:formatCode>#,##0.00</c:formatCode>
                <c:ptCount val="2"/>
                <c:pt idx="0">
                  <c:v>10027335.220000001</c:v>
                </c:pt>
                <c:pt idx="1">
                  <c:v>80052664.780000001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9F3-8553-EE43556FE7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 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23B-4817-BADE-A4033446C2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23B-4817-BADE-A4033446C2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3B-4817-BADE-A4033446C2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23B-4817-BADE-A4033446C2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23B-4817-BADE-A4033446C2F2}"/>
              </c:ext>
            </c:extLst>
          </c:dPt>
          <c:dLbls>
            <c:dLbl>
              <c:idx val="0"/>
              <c:layout>
                <c:manualLayout>
                  <c:x val="-1.0936132983886331E-6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B-4817-BADE-A4033446C2F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 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Inversión Pública</c:v>
                </c:pt>
                <c:pt idx="4">
                  <c:v>Materiales y suministros </c:v>
                </c:pt>
              </c:strCache>
            </c:strRef>
          </c:cat>
          <c:val>
            <c:numRef>
              <c:f>'2do Trim '!$C$52:$C$56</c:f>
              <c:numCache>
                <c:formatCode>#,##0.00</c:formatCode>
                <c:ptCount val="5"/>
                <c:pt idx="0">
                  <c:v>1736250</c:v>
                </c:pt>
                <c:pt idx="1">
                  <c:v>13638564.25</c:v>
                </c:pt>
                <c:pt idx="2">
                  <c:v>14525839.199999999</c:v>
                </c:pt>
                <c:pt idx="3">
                  <c:v>23300000</c:v>
                </c:pt>
                <c:pt idx="4">
                  <c:v>36879346.549999997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3B-4817-BADE-A4033446C2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Egresos 2024 </a:t>
            </a:r>
            <a:r>
              <a:rPr lang="en-US"/>
              <a:t>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 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7D9-40FA-8B7A-3AC8310BA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7D9-40FA-8B7A-3AC8310BAE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 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 '!$C$32:$C$33</c:f>
              <c:numCache>
                <c:formatCode>#,##0.00</c:formatCode>
                <c:ptCount val="2"/>
                <c:pt idx="0">
                  <c:v>31899780.829999998</c:v>
                </c:pt>
                <c:pt idx="1">
                  <c:v>58180219.170000002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9-40FA-8B7A-3AC8310BAE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'!$C$47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01-4DD2-BF60-7644060D48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01-4DD2-BF60-7644060D48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01-4DD2-BF60-7644060D48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01-4DD2-BF60-7644060D48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01-4DD2-BF60-7644060D4805}"/>
              </c:ext>
            </c:extLst>
          </c:dPt>
          <c:dLbls>
            <c:dLbl>
              <c:idx val="0"/>
              <c:layout>
                <c:manualLayout>
                  <c:x val="-1.0936132983886331E-6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1-4DD2-BF60-7644060D480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'!$B$52:$B$56</c:f>
              <c:strCache>
                <c:ptCount val="5"/>
                <c:pt idx="0">
                  <c:v>Bienes Muebles, Inmuebles e Intangibles</c:v>
                </c:pt>
                <c:pt idx="1">
                  <c:v>Servicios Generales</c:v>
                </c:pt>
                <c:pt idx="2">
                  <c:v>Servicios personales</c:v>
                </c:pt>
                <c:pt idx="3">
                  <c:v>Materiales y suministros </c:v>
                </c:pt>
                <c:pt idx="4">
                  <c:v>Inversión Pública</c:v>
                </c:pt>
              </c:strCache>
            </c:strRef>
          </c:cat>
          <c:val>
            <c:numRef>
              <c:f>'3er Trim '!$C$52:$C$56</c:f>
              <c:numCache>
                <c:formatCode>#,##0.00</c:formatCode>
                <c:ptCount val="5"/>
                <c:pt idx="0">
                  <c:v>1736250</c:v>
                </c:pt>
                <c:pt idx="1">
                  <c:v>13683564.25</c:v>
                </c:pt>
                <c:pt idx="2">
                  <c:v>14525839.199999999</c:v>
                </c:pt>
                <c:pt idx="3">
                  <c:v>28334346.549999997</c:v>
                </c:pt>
                <c:pt idx="4">
                  <c:v>31800000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01-4DD2-BF60-7644060D48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</a:t>
            </a:r>
            <a:r>
              <a:rPr lang="en-US"/>
              <a:t>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'!$C$31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AFF-48C4-AD36-F773CA9D0D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AFF-48C4-AD36-F773CA9D0DB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 '!$C$32:$C$33</c:f>
              <c:numCache>
                <c:formatCode>#,##0.00</c:formatCode>
                <c:ptCount val="2"/>
                <c:pt idx="0">
                  <c:v>51383232.780000001</c:v>
                </c:pt>
                <c:pt idx="1">
                  <c:v>38696767.219999999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F-48C4-AD36-F773CA9D0D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 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80A-472F-AEC9-D3B8E0295F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80A-472F-AEC9-D3B8E0295F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80A-472F-AEC9-D3B8E0295F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80A-472F-AEC9-D3B8E0295F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80A-472F-AEC9-D3B8E0295FE0}"/>
              </c:ext>
            </c:extLst>
          </c:dPt>
          <c:dLbls>
            <c:dLbl>
              <c:idx val="0"/>
              <c:layout>
                <c:manualLayout>
                  <c:x val="-1.0936132983886331E-6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A-472F-AEC9-D3B8E0295FE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 '!$B$34:$B$38</c:f>
              <c:strCache>
                <c:ptCount val="5"/>
                <c:pt idx="0">
                  <c:v>Bienes Muebles, Inmuebles e Intangibles</c:v>
                </c:pt>
                <c:pt idx="1">
                  <c:v>Servicios personales</c:v>
                </c:pt>
                <c:pt idx="2">
                  <c:v>Servicios Generales</c:v>
                </c:pt>
                <c:pt idx="3">
                  <c:v>Materiales y suministros </c:v>
                </c:pt>
                <c:pt idx="4">
                  <c:v>Inversión Pública</c:v>
                </c:pt>
              </c:strCache>
            </c:strRef>
          </c:cat>
          <c:val>
            <c:numRef>
              <c:f>'4to Trim '!$C$34:$C$38</c:f>
              <c:numCache>
                <c:formatCode>#,##0.00</c:formatCode>
                <c:ptCount val="5"/>
                <c:pt idx="0">
                  <c:v>1436250</c:v>
                </c:pt>
                <c:pt idx="1">
                  <c:v>14525839.199999999</c:v>
                </c:pt>
                <c:pt idx="2">
                  <c:v>16260542.25</c:v>
                </c:pt>
                <c:pt idx="3">
                  <c:v>23607368.549999997</c:v>
                </c:pt>
                <c:pt idx="4">
                  <c:v>42250000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0A-472F-AEC9-D3B8E0295F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del Presupuesto de </a:t>
            </a:r>
            <a:r>
              <a:rPr lang="en-US"/>
              <a:t>COMUN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 '!$C$50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286-4E47-A4C1-AD368F8104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286-4E47-A4C1-AD368F8104C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 '!$B$51:$B$52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 '!$C$51:$C$52</c:f>
              <c:numCache>
                <c:formatCode>#,##0.00</c:formatCode>
                <c:ptCount val="2"/>
                <c:pt idx="0">
                  <c:v>68916553.019999996</c:v>
                </c:pt>
                <c:pt idx="1">
                  <c:v>29163446.980000004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86-4E47-A4C1-AD368F8104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5B9B3-B0FE-5B4F-A9FA-7BFC2A1D2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113567</xdr:colOff>
      <xdr:row>27</xdr:row>
      <xdr:rowOff>53486</xdr:rowOff>
    </xdr:from>
    <xdr:to>
      <xdr:col>8</xdr:col>
      <xdr:colOff>7327</xdr:colOff>
      <xdr:row>41</xdr:row>
      <xdr:rowOff>129686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22CBF0-EB66-4262-E007-E1525273A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F45F71-4B39-4A4C-B1FB-4F8656BE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150201</xdr:colOff>
      <xdr:row>28</xdr:row>
      <xdr:rowOff>53486</xdr:rowOff>
    </xdr:from>
    <xdr:to>
      <xdr:col>8</xdr:col>
      <xdr:colOff>43961</xdr:colOff>
      <xdr:row>42</xdr:row>
      <xdr:rowOff>129686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2A2907-6B22-459F-BC80-9C7FCA73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194163</xdr:colOff>
      <xdr:row>44</xdr:row>
      <xdr:rowOff>53486</xdr:rowOff>
    </xdr:from>
    <xdr:to>
      <xdr:col>7</xdr:col>
      <xdr:colOff>1146663</xdr:colOff>
      <xdr:row>58</xdr:row>
      <xdr:rowOff>129686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2B3CFE-0E96-43CE-A210-2A5A4657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150201</xdr:colOff>
      <xdr:row>28</xdr:row>
      <xdr:rowOff>53486</xdr:rowOff>
    </xdr:from>
    <xdr:to>
      <xdr:col>8</xdr:col>
      <xdr:colOff>43961</xdr:colOff>
      <xdr:row>42</xdr:row>
      <xdr:rowOff>129686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84398E-360D-4CEF-8E99-F2D00A4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207769</xdr:colOff>
      <xdr:row>28</xdr:row>
      <xdr:rowOff>12665</xdr:rowOff>
    </xdr:from>
    <xdr:to>
      <xdr:col>9</xdr:col>
      <xdr:colOff>1224642</xdr:colOff>
      <xdr:row>42</xdr:row>
      <xdr:rowOff>88865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CCB50A-F129-48FD-98F9-FB945CE03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150201</xdr:colOff>
      <xdr:row>49</xdr:row>
      <xdr:rowOff>12665</xdr:rowOff>
    </xdr:from>
    <xdr:to>
      <xdr:col>9</xdr:col>
      <xdr:colOff>1224643</xdr:colOff>
      <xdr:row>63</xdr:row>
      <xdr:rowOff>88865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D08E98-1F4B-4E73-BAD2-4A79DF260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57"/>
  <sheetViews>
    <sheetView topLeftCell="A49" zoomScale="130" zoomScaleNormal="130" workbookViewId="0">
      <selection activeCell="B28" sqref="B28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2325660.4700000002</v>
      </c>
      <c r="I3" s="5">
        <f t="shared" ref="I3:I16" si="0">(H3*100)/F3</f>
        <v>16.010506780221004</v>
      </c>
      <c r="J3" s="4">
        <f>F3-H3</f>
        <v>12200178.729999999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0</v>
      </c>
      <c r="F4" s="3">
        <f t="shared" ref="F4:F26" si="2">C4+E4</f>
        <v>8439693.9600000009</v>
      </c>
      <c r="G4" s="3">
        <f t="shared" ref="G4:G26" si="3">(F4*100)/$F$26</f>
        <v>9.3691096358792194</v>
      </c>
      <c r="H4" s="3">
        <v>1814813</v>
      </c>
      <c r="I4" s="10">
        <f t="shared" si="0"/>
        <v>21.503303420732092</v>
      </c>
      <c r="J4" s="3">
        <f t="shared" ref="J4:J26" si="4">F4-H4</f>
        <v>6624880.9600000009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2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0</v>
      </c>
      <c r="F6" s="3">
        <f t="shared" si="2"/>
        <v>3315385.17</v>
      </c>
      <c r="G6" s="3">
        <f t="shared" si="3"/>
        <v>3.6804897535523979</v>
      </c>
      <c r="H6" s="3">
        <v>198556.81</v>
      </c>
      <c r="I6" s="10">
        <f t="shared" si="0"/>
        <v>5.988951503936419</v>
      </c>
      <c r="J6" s="3">
        <f t="shared" si="4"/>
        <v>3116828.36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307415.65999999997</v>
      </c>
      <c r="I7" s="10">
        <f t="shared" si="0"/>
        <v>16.143842437990518</v>
      </c>
      <c r="J7" s="3">
        <f t="shared" si="4"/>
        <v>1596812.9100000001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0</v>
      </c>
      <c r="F8" s="4">
        <f t="shared" si="2"/>
        <v>36879346.549999997</v>
      </c>
      <c r="G8" s="4">
        <f t="shared" si="3"/>
        <v>40.940660024422733</v>
      </c>
      <c r="H8" s="4">
        <v>3323593.04</v>
      </c>
      <c r="I8" s="5">
        <f t="shared" si="0"/>
        <v>9.0120713920295863</v>
      </c>
      <c r="J8" s="4">
        <f t="shared" si="4"/>
        <v>33555753.509999998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0</v>
      </c>
      <c r="F9" s="3">
        <f t="shared" si="2"/>
        <v>22804564.199999999</v>
      </c>
      <c r="G9" s="3">
        <f t="shared" si="3"/>
        <v>25.315901642984013</v>
      </c>
      <c r="H9" s="3">
        <v>2365687.0499999998</v>
      </c>
      <c r="I9" s="10">
        <f t="shared" si="0"/>
        <v>10.37374373503704</v>
      </c>
      <c r="J9" s="3">
        <f t="shared" si="4"/>
        <v>20438877.149999999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0</v>
      </c>
      <c r="F10" s="3">
        <f t="shared" si="2"/>
        <v>12480601.01</v>
      </c>
      <c r="G10" s="3">
        <f t="shared" si="3"/>
        <v>13.855018883214919</v>
      </c>
      <c r="H10" s="3">
        <v>911195.65</v>
      </c>
      <c r="I10" s="10">
        <f t="shared" si="0"/>
        <v>7.3008956000589267</v>
      </c>
      <c r="J10" s="3">
        <f t="shared" si="4"/>
        <v>11569405.359999999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0</v>
      </c>
      <c r="F11" s="4">
        <f t="shared" si="2"/>
        <v>13618564.25</v>
      </c>
      <c r="G11" s="4">
        <f t="shared" si="3"/>
        <v>15.11829956705151</v>
      </c>
      <c r="H11" s="4">
        <v>890607.67</v>
      </c>
      <c r="I11" s="5">
        <f t="shared" si="0"/>
        <v>6.5396590540004977</v>
      </c>
      <c r="J11" s="4">
        <f t="shared" si="4"/>
        <v>12727956.58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51189.62</v>
      </c>
      <c r="I12" s="10">
        <f t="shared" si="0"/>
        <v>8.2171945695546622</v>
      </c>
      <c r="J12" s="3">
        <f t="shared" si="4"/>
        <v>571767.76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34301.129999999997</v>
      </c>
      <c r="I13" s="10">
        <f t="shared" si="0"/>
        <v>19.05618333333333</v>
      </c>
      <c r="J13" s="3">
        <f t="shared" si="4"/>
        <v>145698.87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538003.88</v>
      </c>
      <c r="I14" s="11">
        <f t="shared" si="0"/>
        <v>5.4602509179724388</v>
      </c>
      <c r="J14" s="3">
        <f t="shared" si="4"/>
        <v>9315094.2299999986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0</v>
      </c>
      <c r="F15" s="3">
        <f t="shared" si="2"/>
        <v>1371638.67</v>
      </c>
      <c r="G15" s="3">
        <f t="shared" si="3"/>
        <v>1.5226894649200711</v>
      </c>
      <c r="H15" s="3">
        <v>58057.15</v>
      </c>
      <c r="I15" s="10">
        <f t="shared" si="0"/>
        <v>4.2326854199874671</v>
      </c>
      <c r="J15" s="3">
        <f t="shared" si="4"/>
        <v>1313581.52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3">
        <v>0</v>
      </c>
      <c r="D17" s="3">
        <f t="shared" si="1"/>
        <v>0</v>
      </c>
      <c r="E17" s="3">
        <v>0</v>
      </c>
      <c r="F17" s="3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0</v>
      </c>
      <c r="F18" s="3">
        <f t="shared" si="2"/>
        <v>1756250</v>
      </c>
      <c r="G18" s="4">
        <f t="shared" si="3"/>
        <v>1.9496558614564832</v>
      </c>
      <c r="H18" s="4">
        <v>0</v>
      </c>
      <c r="I18" s="5">
        <f>(H18*100)/F18</f>
        <v>0</v>
      </c>
      <c r="J18" s="4">
        <f t="shared" si="4"/>
        <v>1756250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0</v>
      </c>
      <c r="F19" s="3">
        <f t="shared" si="2"/>
        <v>698654.85</v>
      </c>
      <c r="G19" s="3">
        <f t="shared" si="3"/>
        <v>0.77559374999999997</v>
      </c>
      <c r="H19" s="3">
        <v>0</v>
      </c>
      <c r="I19" s="10">
        <f>(H19*100)/F19</f>
        <v>0</v>
      </c>
      <c r="J19" s="3">
        <f t="shared" si="4"/>
        <v>698654.85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0</v>
      </c>
      <c r="F21" s="4">
        <f t="shared" si="2"/>
        <v>23300000</v>
      </c>
      <c r="G21" s="4">
        <f t="shared" si="3"/>
        <v>25.865896980461812</v>
      </c>
      <c r="H21" s="4">
        <v>3487474.04</v>
      </c>
      <c r="I21" s="11">
        <f>(H21*100)/F21</f>
        <v>14.96769974248927</v>
      </c>
      <c r="J21" s="4">
        <f t="shared" si="4"/>
        <v>19812525.960000001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0</v>
      </c>
      <c r="F22" s="3">
        <v>23300000</v>
      </c>
      <c r="G22" s="3">
        <f t="shared" si="3"/>
        <v>25.865896980461812</v>
      </c>
      <c r="H22" s="3">
        <v>3487474.04</v>
      </c>
      <c r="I22" s="11">
        <f>(H22*100)/F22</f>
        <v>14.96769974248927</v>
      </c>
      <c r="J22" s="3">
        <f t="shared" si="4"/>
        <v>19812525.960000001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10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10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10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10027335.220000001</v>
      </c>
      <c r="I26" s="5">
        <f>(H26*100)/F26</f>
        <v>11.131588832149202</v>
      </c>
      <c r="J26" s="4">
        <f t="shared" si="4"/>
        <v>80052664.780000001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10027335.220000001</v>
      </c>
    </row>
    <row r="33" spans="2:5" x14ac:dyDescent="0.25">
      <c r="B33" s="15" t="s">
        <v>30</v>
      </c>
      <c r="C33" s="16">
        <v>80052664.780000001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1756250</v>
      </c>
    </row>
    <row r="53" spans="2:3" x14ac:dyDescent="0.25">
      <c r="B53" s="15" t="s">
        <v>4</v>
      </c>
      <c r="C53" s="16">
        <v>13618564.25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17</v>
      </c>
      <c r="C55" s="16">
        <v>23300000</v>
      </c>
    </row>
    <row r="56" spans="2:3" x14ac:dyDescent="0.25">
      <c r="B56" s="15" t="s">
        <v>8</v>
      </c>
      <c r="C56" s="16">
        <v>36879346.549999997</v>
      </c>
    </row>
    <row r="57" spans="2:3" x14ac:dyDescent="0.25">
      <c r="B57" s="15" t="s">
        <v>19</v>
      </c>
      <c r="C57" s="16">
        <v>90080000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8DF-D41E-454D-908A-D6D1C29C4595}">
  <dimension ref="A2:J57"/>
  <sheetViews>
    <sheetView topLeftCell="A19" zoomScale="130" zoomScaleNormal="130" workbookViewId="0">
      <selection activeCell="C62" sqref="C62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3946473.24</v>
      </c>
      <c r="I3" s="5">
        <f t="shared" ref="I3:I16" si="0">(H3*100)/F3</f>
        <v>27.168641932921854</v>
      </c>
      <c r="J3" s="4">
        <f>F3-H3</f>
        <v>10579365.959999999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493000</v>
      </c>
      <c r="F4" s="3">
        <f t="shared" ref="F4:F26" si="2">C4+E4</f>
        <v>8932693.9600000009</v>
      </c>
      <c r="G4" s="3">
        <f t="shared" ref="G4:G26" si="3">(F4*100)/$F$26</f>
        <v>9.9164009325044411</v>
      </c>
      <c r="H4" s="3">
        <v>3102062.8</v>
      </c>
      <c r="I4" s="10">
        <f t="shared" si="0"/>
        <v>34.727069055436438</v>
      </c>
      <c r="J4" s="3">
        <f t="shared" ref="J4:J26" si="4">F4-H4</f>
        <v>5830631.1600000011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1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0</v>
      </c>
      <c r="F6" s="3">
        <f t="shared" si="2"/>
        <v>3315385.17</v>
      </c>
      <c r="G6" s="3">
        <f t="shared" si="3"/>
        <v>3.6804897535523979</v>
      </c>
      <c r="H6" s="3">
        <v>345152.59</v>
      </c>
      <c r="I6" s="10">
        <f t="shared" si="0"/>
        <v>10.410633223650452</v>
      </c>
      <c r="J6" s="3">
        <f t="shared" si="4"/>
        <v>2970232.58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494382.85</v>
      </c>
      <c r="I7" s="10">
        <f t="shared" si="0"/>
        <v>25.962369107821967</v>
      </c>
      <c r="J7" s="3">
        <f t="shared" si="4"/>
        <v>1409845.7200000002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0</v>
      </c>
      <c r="F8" s="4">
        <f t="shared" si="2"/>
        <v>36879346.549999997</v>
      </c>
      <c r="G8" s="4">
        <f t="shared" si="3"/>
        <v>40.940660024422733</v>
      </c>
      <c r="H8" s="4">
        <v>8222551.2699999996</v>
      </c>
      <c r="I8" s="5">
        <f t="shared" si="0"/>
        <v>22.295816057510923</v>
      </c>
      <c r="J8" s="4">
        <f t="shared" si="4"/>
        <v>28656795.279999997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0</v>
      </c>
      <c r="F9" s="3">
        <f t="shared" si="2"/>
        <v>22804564.199999999</v>
      </c>
      <c r="G9" s="3">
        <f t="shared" si="3"/>
        <v>25.315901642984013</v>
      </c>
      <c r="H9" s="3">
        <v>6004354.0999999996</v>
      </c>
      <c r="I9" s="10">
        <f t="shared" si="0"/>
        <v>26.329615630190382</v>
      </c>
      <c r="J9" s="3">
        <f t="shared" si="4"/>
        <v>16800210.100000001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0</v>
      </c>
      <c r="F10" s="3">
        <f t="shared" si="2"/>
        <v>12480601.01</v>
      </c>
      <c r="G10" s="3">
        <f t="shared" si="3"/>
        <v>13.855018883214919</v>
      </c>
      <c r="H10" s="3">
        <v>2123613.36</v>
      </c>
      <c r="I10" s="10">
        <f t="shared" si="0"/>
        <v>17.015313271359837</v>
      </c>
      <c r="J10" s="3">
        <f t="shared" si="4"/>
        <v>10356987.65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20000</v>
      </c>
      <c r="F11" s="4">
        <f t="shared" si="2"/>
        <v>13638564.25</v>
      </c>
      <c r="G11" s="4">
        <f t="shared" si="3"/>
        <v>15.140502053730017</v>
      </c>
      <c r="H11" s="4">
        <v>3719667.03</v>
      </c>
      <c r="I11" s="5">
        <f t="shared" si="0"/>
        <v>27.273156923390964</v>
      </c>
      <c r="J11" s="4">
        <f t="shared" si="4"/>
        <v>9918897.2200000007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36752.269999999997</v>
      </c>
      <c r="I12" s="10">
        <f t="shared" si="0"/>
        <v>5.8996443705346255</v>
      </c>
      <c r="J12" s="3">
        <f t="shared" si="4"/>
        <v>586205.11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53120.09</v>
      </c>
      <c r="I13" s="10">
        <f t="shared" si="0"/>
        <v>29.511161111111111</v>
      </c>
      <c r="J13" s="3">
        <f t="shared" si="4"/>
        <v>126879.91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3091519.59</v>
      </c>
      <c r="I14" s="12">
        <f t="shared" si="0"/>
        <v>31.376116988649372</v>
      </c>
      <c r="J14" s="3">
        <f t="shared" si="4"/>
        <v>6761578.5199999996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-50000</v>
      </c>
      <c r="F15" s="3">
        <f t="shared" si="2"/>
        <v>1321638.67</v>
      </c>
      <c r="G15" s="3">
        <f t="shared" si="3"/>
        <v>1.467183248223801</v>
      </c>
      <c r="H15" s="3">
        <v>114965.32</v>
      </c>
      <c r="I15" s="10">
        <f t="shared" si="0"/>
        <v>8.6986952341520105</v>
      </c>
      <c r="J15" s="3">
        <f t="shared" si="4"/>
        <v>1206673.3499999999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3">
        <v>0</v>
      </c>
      <c r="D17" s="3">
        <f t="shared" si="1"/>
        <v>0</v>
      </c>
      <c r="E17" s="3">
        <v>0</v>
      </c>
      <c r="F17" s="3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-20000</v>
      </c>
      <c r="F18" s="4">
        <f t="shared" si="2"/>
        <v>1736250</v>
      </c>
      <c r="G18" s="4">
        <f t="shared" si="3"/>
        <v>1.9274533747779752</v>
      </c>
      <c r="H18" s="4">
        <v>11168.53</v>
      </c>
      <c r="I18" s="5">
        <f>(H18*100)/F18</f>
        <v>0.6432558675305976</v>
      </c>
      <c r="J18" s="4">
        <f t="shared" si="4"/>
        <v>1725081.47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-20000</v>
      </c>
      <c r="F19" s="3">
        <f t="shared" si="2"/>
        <v>678654.85</v>
      </c>
      <c r="G19" s="3">
        <f t="shared" si="3"/>
        <v>0.75339126332149198</v>
      </c>
      <c r="H19" s="3">
        <v>11168.53</v>
      </c>
      <c r="I19" s="10">
        <f>(H19*100)/F19</f>
        <v>1.6456863161001503</v>
      </c>
      <c r="J19" s="3">
        <f t="shared" si="4"/>
        <v>667486.31999999995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0</v>
      </c>
      <c r="F21" s="4">
        <f t="shared" si="2"/>
        <v>23300000</v>
      </c>
      <c r="G21" s="4">
        <f t="shared" si="3"/>
        <v>25.865896980461812</v>
      </c>
      <c r="H21" s="4">
        <v>15999920.76</v>
      </c>
      <c r="I21" s="11">
        <f>(H21*100)/F21</f>
        <v>68.669187811158793</v>
      </c>
      <c r="J21" s="4">
        <f t="shared" si="4"/>
        <v>7300079.2400000002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0</v>
      </c>
      <c r="F22" s="3">
        <v>23300000</v>
      </c>
      <c r="G22" s="3">
        <f t="shared" si="3"/>
        <v>25.865896980461812</v>
      </c>
      <c r="H22" s="3">
        <v>15999920.76</v>
      </c>
      <c r="I22" s="11">
        <f>(H22*100)/F22</f>
        <v>68.669187811158793</v>
      </c>
      <c r="J22" s="3">
        <f t="shared" si="4"/>
        <v>7300079.2400000002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10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10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10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31899780.829999998</v>
      </c>
      <c r="I26" s="5">
        <f>(H26*100)/F26</f>
        <v>35.41272294626998</v>
      </c>
      <c r="J26" s="4">
        <f t="shared" si="4"/>
        <v>58180219.170000002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31899780.829999998</v>
      </c>
    </row>
    <row r="33" spans="2:5" x14ac:dyDescent="0.25">
      <c r="B33" s="15" t="s">
        <v>30</v>
      </c>
      <c r="C33" s="16">
        <v>58180219.170000002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1736250</v>
      </c>
    </row>
    <row r="53" spans="2:3" x14ac:dyDescent="0.25">
      <c r="B53" s="15" t="s">
        <v>4</v>
      </c>
      <c r="C53" s="16">
        <v>13638564.25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17</v>
      </c>
      <c r="C55" s="16">
        <v>23300000</v>
      </c>
    </row>
    <row r="56" spans="2:3" x14ac:dyDescent="0.25">
      <c r="B56" s="15" t="s">
        <v>8</v>
      </c>
      <c r="C56" s="16">
        <v>36879346.549999997</v>
      </c>
    </row>
    <row r="57" spans="2:3" x14ac:dyDescent="0.25">
      <c r="B57" s="15" t="s">
        <v>19</v>
      </c>
      <c r="C57" s="16">
        <v>90080000</v>
      </c>
    </row>
  </sheetData>
  <sortState xmlns:xlrd2="http://schemas.microsoft.com/office/spreadsheetml/2017/richdata2" ref="B48:C56">
    <sortCondition ref="C56"/>
  </sortState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E123-3CD4-49F4-B3DB-953A99B5359C}">
  <dimension ref="A2:J57"/>
  <sheetViews>
    <sheetView topLeftCell="A28" zoomScale="130" zoomScaleNormal="130" workbookViewId="0">
      <selection activeCell="C33" sqref="C33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19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16.125487566607461</v>
      </c>
      <c r="H3" s="4">
        <v>7633346.7599999998</v>
      </c>
      <c r="I3" s="5">
        <f t="shared" ref="I3:I16" si="0">(H3*100)/F3</f>
        <v>52.550125709776552</v>
      </c>
      <c r="J3" s="4">
        <f>F3-H3</f>
        <v>6892492.4399999995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793000</v>
      </c>
      <c r="F4" s="3">
        <f t="shared" ref="F4:F26" si="2">C4+E4</f>
        <v>9232693.9600000009</v>
      </c>
      <c r="G4" s="3">
        <f t="shared" ref="G4:G26" si="3">(F4*100)/$F$26</f>
        <v>10.249438232682062</v>
      </c>
      <c r="H4" s="3">
        <v>5619850.5199999996</v>
      </c>
      <c r="I4" s="10">
        <f t="shared" si="0"/>
        <v>60.869022024856541</v>
      </c>
      <c r="J4" s="3">
        <f t="shared" ref="J4:J26" si="4">F4-H4</f>
        <v>3612843.4400000013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5.4118561278863235E-3</v>
      </c>
      <c r="H5" s="3">
        <v>4875</v>
      </c>
      <c r="I5" s="11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-50000</v>
      </c>
      <c r="F6" s="3">
        <f t="shared" si="2"/>
        <v>3265385.17</v>
      </c>
      <c r="G6" s="3">
        <f t="shared" si="3"/>
        <v>3.6249835368561278</v>
      </c>
      <c r="H6" s="3">
        <v>928690.15</v>
      </c>
      <c r="I6" s="10">
        <f t="shared" si="0"/>
        <v>28.440447348512947</v>
      </c>
      <c r="J6" s="3">
        <f t="shared" si="4"/>
        <v>2336695.02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2.1139304729129664</v>
      </c>
      <c r="H7" s="3">
        <v>1079931.0900000001</v>
      </c>
      <c r="I7" s="10">
        <f t="shared" si="0"/>
        <v>56.71226170081043</v>
      </c>
      <c r="J7" s="3">
        <f t="shared" si="4"/>
        <v>824297.48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-8545000</v>
      </c>
      <c r="F8" s="4">
        <f t="shared" si="2"/>
        <v>28334346.549999997</v>
      </c>
      <c r="G8" s="4">
        <f t="shared" si="3"/>
        <v>31.454647591030191</v>
      </c>
      <c r="H8" s="4">
        <v>10669000.93</v>
      </c>
      <c r="I8" s="5">
        <f t="shared" si="0"/>
        <v>37.653950872567421</v>
      </c>
      <c r="J8" s="4">
        <f t="shared" si="4"/>
        <v>17665345.619999997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-6000000</v>
      </c>
      <c r="F9" s="3">
        <f t="shared" si="2"/>
        <v>16804564.199999999</v>
      </c>
      <c r="G9" s="3">
        <f t="shared" si="3"/>
        <v>18.655155639431616</v>
      </c>
      <c r="H9" s="3">
        <v>7768532.8799999999</v>
      </c>
      <c r="I9" s="10">
        <f t="shared" si="0"/>
        <v>46.228707793564801</v>
      </c>
      <c r="J9" s="3">
        <f t="shared" si="4"/>
        <v>9036031.3200000003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-2500000</v>
      </c>
      <c r="F10" s="3">
        <f t="shared" si="2"/>
        <v>9980601.0099999998</v>
      </c>
      <c r="G10" s="3">
        <f t="shared" si="3"/>
        <v>11.079708048401422</v>
      </c>
      <c r="H10" s="3">
        <v>2762373.11</v>
      </c>
      <c r="I10" s="10">
        <f t="shared" si="0"/>
        <v>27.67742250423855</v>
      </c>
      <c r="J10" s="3">
        <f t="shared" si="4"/>
        <v>7218227.9000000004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65000</v>
      </c>
      <c r="F11" s="4">
        <f t="shared" si="2"/>
        <v>13683564.25</v>
      </c>
      <c r="G11" s="4">
        <f t="shared" si="3"/>
        <v>15.190457648756661</v>
      </c>
      <c r="H11" s="4">
        <v>4861583.32</v>
      </c>
      <c r="I11" s="5">
        <f t="shared" si="0"/>
        <v>35.528632972947818</v>
      </c>
      <c r="J11" s="4">
        <f t="shared" si="4"/>
        <v>8821980.9299999997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-4708.5</v>
      </c>
      <c r="F12" s="3">
        <f t="shared" si="2"/>
        <v>622957.38</v>
      </c>
      <c r="G12" s="3">
        <f t="shared" si="3"/>
        <v>0.69156014653641207</v>
      </c>
      <c r="H12" s="3">
        <v>185356.85</v>
      </c>
      <c r="I12" s="10">
        <f t="shared" si="0"/>
        <v>29.754338892333212</v>
      </c>
      <c r="J12" s="3">
        <f t="shared" si="4"/>
        <v>437600.53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0.19982238010657194</v>
      </c>
      <c r="H13" s="3">
        <v>90795.6</v>
      </c>
      <c r="I13" s="10">
        <f t="shared" si="0"/>
        <v>50.442</v>
      </c>
      <c r="J13" s="3">
        <f t="shared" si="4"/>
        <v>89204.4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0</v>
      </c>
      <c r="F14" s="3">
        <f t="shared" si="2"/>
        <v>9853098.1099999994</v>
      </c>
      <c r="G14" s="3">
        <f t="shared" si="3"/>
        <v>10.938163976465365</v>
      </c>
      <c r="H14" s="3">
        <v>3606171.21</v>
      </c>
      <c r="I14" s="12">
        <f t="shared" si="0"/>
        <v>36.599363669585955</v>
      </c>
      <c r="J14" s="3">
        <f t="shared" si="4"/>
        <v>6246926.8999999994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-50000</v>
      </c>
      <c r="F15" s="3">
        <f t="shared" si="2"/>
        <v>1321638.67</v>
      </c>
      <c r="G15" s="3">
        <f t="shared" si="3"/>
        <v>1.467183248223801</v>
      </c>
      <c r="H15" s="3">
        <v>232142.8</v>
      </c>
      <c r="I15" s="10">
        <f t="shared" si="0"/>
        <v>17.564770558658065</v>
      </c>
      <c r="J15" s="3">
        <f t="shared" si="4"/>
        <v>1089495.8699999999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6.3277087033747778E-2</v>
      </c>
      <c r="H16" s="3">
        <v>0</v>
      </c>
      <c r="I16" s="10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4">
        <v>0</v>
      </c>
      <c r="D17" s="4">
        <f t="shared" si="1"/>
        <v>0</v>
      </c>
      <c r="E17" s="4">
        <v>0</v>
      </c>
      <c r="F17" s="4">
        <f t="shared" si="2"/>
        <v>0</v>
      </c>
      <c r="G17" s="4">
        <f t="shared" si="3"/>
        <v>0</v>
      </c>
      <c r="H17" s="4">
        <v>0</v>
      </c>
      <c r="I17" s="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-20000</v>
      </c>
      <c r="F18" s="4">
        <f t="shared" si="2"/>
        <v>1736250</v>
      </c>
      <c r="G18" s="4">
        <f t="shared" si="3"/>
        <v>1.9274533747779752</v>
      </c>
      <c r="H18" s="4">
        <v>11168.53</v>
      </c>
      <c r="I18" s="5">
        <f>(H18*100)/F18</f>
        <v>0.6432558675305976</v>
      </c>
      <c r="J18" s="4">
        <f t="shared" si="4"/>
        <v>1725081.47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-20000</v>
      </c>
      <c r="F19" s="3">
        <f t="shared" si="2"/>
        <v>678654.85</v>
      </c>
      <c r="G19" s="3">
        <f t="shared" si="3"/>
        <v>0.75339126332149198</v>
      </c>
      <c r="H19" s="3">
        <v>11168.53</v>
      </c>
      <c r="I19" s="10">
        <f>(H19*100)/F19</f>
        <v>1.6456863161001503</v>
      </c>
      <c r="J19" s="3">
        <f t="shared" si="4"/>
        <v>667486.31999999995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0</v>
      </c>
      <c r="F20" s="3">
        <f t="shared" si="2"/>
        <v>1057595.1499999999</v>
      </c>
      <c r="G20" s="3">
        <f t="shared" si="3"/>
        <v>1.1740621114564829</v>
      </c>
      <c r="H20" s="3">
        <v>0</v>
      </c>
      <c r="I20" s="10">
        <f>(H20*100)/F20</f>
        <v>0</v>
      </c>
      <c r="J20" s="3">
        <f t="shared" si="4"/>
        <v>1057595.1499999999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8500000</v>
      </c>
      <c r="F21" s="4">
        <f t="shared" si="2"/>
        <v>31800000</v>
      </c>
      <c r="G21" s="4">
        <f t="shared" si="3"/>
        <v>35.301953818827705</v>
      </c>
      <c r="H21" s="4">
        <v>28208133.239999998</v>
      </c>
      <c r="I21" s="11">
        <f>(H21*100)/F21</f>
        <v>88.704821509433955</v>
      </c>
      <c r="J21" s="4">
        <f t="shared" si="4"/>
        <v>3591866.7600000016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8500000</v>
      </c>
      <c r="F22" s="3">
        <f>C22+E22</f>
        <v>31800000</v>
      </c>
      <c r="G22" s="3">
        <f t="shared" si="3"/>
        <v>35.301953818827705</v>
      </c>
      <c r="H22" s="3">
        <v>28208133.239999998</v>
      </c>
      <c r="I22" s="11">
        <f>(H22*100)/F22</f>
        <v>88.704821509433955</v>
      </c>
      <c r="J22" s="3">
        <f t="shared" si="4"/>
        <v>3591866.7600000016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5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5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5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0</v>
      </c>
      <c r="F26" s="4">
        <f t="shared" si="2"/>
        <v>90080000</v>
      </c>
      <c r="G26" s="4">
        <f t="shared" si="3"/>
        <v>100</v>
      </c>
      <c r="H26" s="4">
        <v>51383232.780000001</v>
      </c>
      <c r="I26" s="5">
        <f>(H26*100)/F26</f>
        <v>57.041777064831258</v>
      </c>
      <c r="J26" s="4">
        <f t="shared" si="4"/>
        <v>38696767.219999999</v>
      </c>
    </row>
    <row r="31" spans="1:10" x14ac:dyDescent="0.25">
      <c r="B31" s="13" t="s">
        <v>1</v>
      </c>
      <c r="C31" s="13" t="s">
        <v>36</v>
      </c>
      <c r="D31" s="2"/>
      <c r="E31" s="22"/>
      <c r="F31" s="2"/>
      <c r="G31" s="2"/>
    </row>
    <row r="32" spans="1:10" x14ac:dyDescent="0.25">
      <c r="B32" s="15" t="s">
        <v>29</v>
      </c>
      <c r="C32" s="16">
        <v>51383232.780000001</v>
      </c>
    </row>
    <row r="33" spans="2:5" x14ac:dyDescent="0.25">
      <c r="B33" s="15" t="s">
        <v>30</v>
      </c>
      <c r="C33" s="16">
        <v>38696767.219999999</v>
      </c>
    </row>
    <row r="34" spans="2:5" x14ac:dyDescent="0.25">
      <c r="B34" s="15"/>
      <c r="C34" s="16">
        <f>SUM(C32:C33)</f>
        <v>90080000</v>
      </c>
    </row>
    <row r="47" spans="2:5" x14ac:dyDescent="0.25">
      <c r="B47" s="13" t="s">
        <v>0</v>
      </c>
      <c r="C47" s="14" t="s">
        <v>36</v>
      </c>
      <c r="D47" s="2"/>
      <c r="E47" s="22"/>
    </row>
    <row r="48" spans="2:5" x14ac:dyDescent="0.25">
      <c r="B48" s="15" t="s">
        <v>23</v>
      </c>
      <c r="C48" s="16">
        <v>0</v>
      </c>
    </row>
    <row r="49" spans="2:3" x14ac:dyDescent="0.25">
      <c r="B49" s="15" t="s">
        <v>21</v>
      </c>
      <c r="C49" s="16">
        <v>0</v>
      </c>
    </row>
    <row r="50" spans="2:3" x14ac:dyDescent="0.25">
      <c r="B50" s="15" t="s">
        <v>22</v>
      </c>
      <c r="C50" s="16">
        <v>0</v>
      </c>
    </row>
    <row r="51" spans="2:3" x14ac:dyDescent="0.25">
      <c r="B51" s="15" t="s">
        <v>18</v>
      </c>
      <c r="C51" s="16">
        <v>0</v>
      </c>
    </row>
    <row r="52" spans="2:3" x14ac:dyDescent="0.25">
      <c r="B52" s="15" t="s">
        <v>14</v>
      </c>
      <c r="C52" s="16">
        <v>1736250</v>
      </c>
    </row>
    <row r="53" spans="2:3" x14ac:dyDescent="0.25">
      <c r="B53" s="15" t="s">
        <v>4</v>
      </c>
      <c r="C53" s="16">
        <v>13683564.25</v>
      </c>
    </row>
    <row r="54" spans="2:3" x14ac:dyDescent="0.25">
      <c r="B54" s="15" t="s">
        <v>10</v>
      </c>
      <c r="C54" s="16">
        <v>14525839.199999999</v>
      </c>
    </row>
    <row r="55" spans="2:3" x14ac:dyDescent="0.25">
      <c r="B55" s="15" t="s">
        <v>8</v>
      </c>
      <c r="C55" s="16">
        <v>28334346.549999997</v>
      </c>
    </row>
    <row r="56" spans="2:3" x14ac:dyDescent="0.25">
      <c r="B56" s="15" t="s">
        <v>17</v>
      </c>
      <c r="C56" s="16">
        <v>31800000</v>
      </c>
    </row>
    <row r="57" spans="2:3" x14ac:dyDescent="0.25">
      <c r="B57" s="15" t="s">
        <v>19</v>
      </c>
      <c r="C57" s="16">
        <v>90080000</v>
      </c>
    </row>
  </sheetData>
  <sortState xmlns:xlrd2="http://schemas.microsoft.com/office/spreadsheetml/2017/richdata2" ref="B48:C56">
    <sortCondition ref="C56"/>
  </sortState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7BA7-AF8B-4BAA-8711-4306C89F8740}">
  <dimension ref="A2:J79"/>
  <sheetViews>
    <sheetView tabSelected="1" topLeftCell="A7" zoomScale="70" zoomScaleNormal="70" workbookViewId="0">
      <selection activeCell="N16" sqref="N16"/>
    </sheetView>
  </sheetViews>
  <sheetFormatPr baseColWidth="10" defaultRowHeight="15" x14ac:dyDescent="0.25"/>
  <cols>
    <col min="1" max="1" width="2.42578125" customWidth="1"/>
    <col min="2" max="2" width="47.5703125" customWidth="1"/>
    <col min="3" max="3" width="18.5703125" customWidth="1"/>
    <col min="4" max="4" width="8.5703125" style="3" customWidth="1"/>
    <col min="5" max="5" width="18.5703125" customWidth="1"/>
    <col min="6" max="6" width="18.5703125" style="3" customWidth="1"/>
    <col min="7" max="7" width="8.5703125" style="3" customWidth="1"/>
    <col min="8" max="8" width="18.5703125" style="3" customWidth="1"/>
    <col min="9" max="9" width="8.5703125" style="26" customWidth="1"/>
    <col min="10" max="10" width="18.5703125" style="3" customWidth="1"/>
  </cols>
  <sheetData>
    <row r="2" spans="1:10" s="20" customFormat="1" ht="25.5" x14ac:dyDescent="0.2">
      <c r="A2" s="23" t="s">
        <v>0</v>
      </c>
      <c r="B2" s="23"/>
      <c r="C2" s="17" t="s">
        <v>31</v>
      </c>
      <c r="D2" s="18" t="s">
        <v>32</v>
      </c>
      <c r="E2" s="17" t="s">
        <v>33</v>
      </c>
      <c r="F2" s="18" t="s">
        <v>34</v>
      </c>
      <c r="G2" s="18" t="s">
        <v>35</v>
      </c>
      <c r="H2" s="19" t="s">
        <v>2</v>
      </c>
      <c r="I2" s="24" t="s">
        <v>24</v>
      </c>
      <c r="J2" s="19" t="s">
        <v>3</v>
      </c>
    </row>
    <row r="3" spans="1:10" s="1" customFormat="1" x14ac:dyDescent="0.25">
      <c r="A3" s="1" t="s">
        <v>10</v>
      </c>
      <c r="C3" s="4">
        <v>14525839.199999999</v>
      </c>
      <c r="D3" s="4">
        <f>(C3*100)/$C$26</f>
        <v>16.125487566607461</v>
      </c>
      <c r="E3" s="4">
        <v>0</v>
      </c>
      <c r="F3" s="4">
        <f>C3+E3</f>
        <v>14525839.199999999</v>
      </c>
      <c r="G3" s="4">
        <f>(F3*100)/$F$26</f>
        <v>14.810194942903752</v>
      </c>
      <c r="H3" s="4">
        <v>10684154.9</v>
      </c>
      <c r="I3" s="25">
        <f t="shared" ref="I3:I16" si="0">(H3*100)/F3</f>
        <v>73.552754872847558</v>
      </c>
      <c r="J3" s="4">
        <f>F3-H3</f>
        <v>3841684.2999999989</v>
      </c>
    </row>
    <row r="4" spans="1:10" x14ac:dyDescent="0.25">
      <c r="B4" t="s">
        <v>5</v>
      </c>
      <c r="C4" s="3">
        <v>8439693.9600000009</v>
      </c>
      <c r="D4" s="3">
        <f t="shared" ref="D4:D26" si="1">(C4*100)/$C$26</f>
        <v>9.3691096358792194</v>
      </c>
      <c r="E4" s="3">
        <v>952100</v>
      </c>
      <c r="F4" s="3">
        <f t="shared" ref="F4:F26" si="2">C4+E4</f>
        <v>9391793.9600000009</v>
      </c>
      <c r="G4" s="3">
        <f t="shared" ref="G4:G26" si="3">(F4*100)/$F$26</f>
        <v>9.5756463703099524</v>
      </c>
      <c r="H4" s="3">
        <v>7391580.5599999996</v>
      </c>
      <c r="I4" s="12">
        <f t="shared" si="0"/>
        <v>78.702541723988148</v>
      </c>
      <c r="J4" s="3">
        <f t="shared" ref="J4:J26" si="4">F4-H4</f>
        <v>2000213.4000000013</v>
      </c>
    </row>
    <row r="5" spans="1:10" x14ac:dyDescent="0.25">
      <c r="B5" t="s">
        <v>26</v>
      </c>
      <c r="C5" s="3">
        <v>0</v>
      </c>
      <c r="D5" s="3">
        <f t="shared" si="1"/>
        <v>0</v>
      </c>
      <c r="E5" s="3">
        <v>4875</v>
      </c>
      <c r="F5" s="3">
        <f t="shared" si="2"/>
        <v>4875</v>
      </c>
      <c r="G5" s="3">
        <f t="shared" si="3"/>
        <v>4.9704323001631325E-3</v>
      </c>
      <c r="H5" s="3">
        <v>4875</v>
      </c>
      <c r="I5" s="12">
        <f t="shared" si="0"/>
        <v>100</v>
      </c>
      <c r="J5" s="3">
        <f t="shared" si="4"/>
        <v>0</v>
      </c>
    </row>
    <row r="6" spans="1:10" x14ac:dyDescent="0.25">
      <c r="B6" t="s">
        <v>6</v>
      </c>
      <c r="C6" s="3">
        <v>3315385.17</v>
      </c>
      <c r="D6" s="3">
        <f t="shared" si="1"/>
        <v>3.6804897535523979</v>
      </c>
      <c r="E6" s="3">
        <v>-209100</v>
      </c>
      <c r="F6" s="3">
        <f t="shared" si="2"/>
        <v>3106285.17</v>
      </c>
      <c r="G6" s="3">
        <f t="shared" si="3"/>
        <v>3.1670933625611744</v>
      </c>
      <c r="H6" s="3">
        <v>1796320.2</v>
      </c>
      <c r="I6" s="12">
        <f t="shared" si="0"/>
        <v>57.828566976032022</v>
      </c>
      <c r="J6" s="3">
        <f t="shared" si="4"/>
        <v>1309964.97</v>
      </c>
    </row>
    <row r="7" spans="1:10" x14ac:dyDescent="0.25">
      <c r="B7" t="s">
        <v>7</v>
      </c>
      <c r="C7" s="3">
        <v>1904228.57</v>
      </c>
      <c r="D7" s="3">
        <f t="shared" si="1"/>
        <v>2.1139304729129664</v>
      </c>
      <c r="E7" s="3">
        <v>0</v>
      </c>
      <c r="F7" s="3">
        <f t="shared" si="2"/>
        <v>1904228.57</v>
      </c>
      <c r="G7" s="3">
        <f t="shared" si="3"/>
        <v>1.9415054751223491</v>
      </c>
      <c r="H7" s="3">
        <v>1491370.14</v>
      </c>
      <c r="I7" s="12">
        <f t="shared" si="0"/>
        <v>78.318861690012341</v>
      </c>
      <c r="J7" s="3">
        <f t="shared" si="4"/>
        <v>412858.43000000017</v>
      </c>
    </row>
    <row r="8" spans="1:10" s="1" customFormat="1" x14ac:dyDescent="0.25">
      <c r="A8" s="1" t="s">
        <v>8</v>
      </c>
      <c r="C8" s="4">
        <v>36879346.549999997</v>
      </c>
      <c r="D8" s="3">
        <f t="shared" si="1"/>
        <v>40.940660024422733</v>
      </c>
      <c r="E8" s="4">
        <v>-13271978</v>
      </c>
      <c r="F8" s="4">
        <f t="shared" si="2"/>
        <v>23607368.549999997</v>
      </c>
      <c r="G8" s="4">
        <f t="shared" si="3"/>
        <v>24.069503007748771</v>
      </c>
      <c r="H8" s="4">
        <v>13517349.619999999</v>
      </c>
      <c r="I8" s="25">
        <f t="shared" si="0"/>
        <v>57.25902737262092</v>
      </c>
      <c r="J8" s="4">
        <f t="shared" si="4"/>
        <v>10090018.929999998</v>
      </c>
    </row>
    <row r="9" spans="1:10" s="1" customFormat="1" x14ac:dyDescent="0.25">
      <c r="B9" s="6" t="s">
        <v>27</v>
      </c>
      <c r="C9" s="21">
        <v>22804564.199999999</v>
      </c>
      <c r="D9" s="3">
        <f t="shared" si="1"/>
        <v>25.315901642984013</v>
      </c>
      <c r="E9" s="21">
        <v>-8370929</v>
      </c>
      <c r="F9" s="3">
        <f t="shared" si="2"/>
        <v>14433635.199999999</v>
      </c>
      <c r="G9" s="3">
        <f t="shared" si="3"/>
        <v>14.716185970636216</v>
      </c>
      <c r="H9" s="3">
        <v>10197667.41</v>
      </c>
      <c r="I9" s="12">
        <f t="shared" si="0"/>
        <v>70.652107169786305</v>
      </c>
      <c r="J9" s="3">
        <f t="shared" si="4"/>
        <v>4235967.7899999991</v>
      </c>
    </row>
    <row r="10" spans="1:10" x14ac:dyDescent="0.25">
      <c r="B10" t="s">
        <v>9</v>
      </c>
      <c r="C10" s="3">
        <v>12480601.01</v>
      </c>
      <c r="D10" s="3">
        <f t="shared" si="1"/>
        <v>13.855018883214919</v>
      </c>
      <c r="E10" s="3">
        <v>-4821079</v>
      </c>
      <c r="F10" s="3">
        <f t="shared" si="2"/>
        <v>7659522.0099999998</v>
      </c>
      <c r="G10" s="3">
        <f t="shared" si="3"/>
        <v>7.8094637132952691</v>
      </c>
      <c r="H10" s="3">
        <v>3141846.11</v>
      </c>
      <c r="I10" s="12">
        <f t="shared" si="0"/>
        <v>41.018827361526178</v>
      </c>
      <c r="J10" s="3">
        <f t="shared" si="4"/>
        <v>4517675.9000000004</v>
      </c>
    </row>
    <row r="11" spans="1:10" s="1" customFormat="1" x14ac:dyDescent="0.25">
      <c r="A11" s="1" t="s">
        <v>4</v>
      </c>
      <c r="C11" s="4">
        <v>13618564.25</v>
      </c>
      <c r="D11" s="3">
        <f t="shared" si="1"/>
        <v>15.11829956705151</v>
      </c>
      <c r="E11" s="4">
        <v>2641978</v>
      </c>
      <c r="F11" s="4">
        <f t="shared" si="2"/>
        <v>16260542.25</v>
      </c>
      <c r="G11" s="4">
        <f t="shared" si="3"/>
        <v>16.578856290783033</v>
      </c>
      <c r="H11" s="4">
        <v>5662918.5599999996</v>
      </c>
      <c r="I11" s="25">
        <f t="shared" si="0"/>
        <v>34.826136010316631</v>
      </c>
      <c r="J11" s="4">
        <f t="shared" si="4"/>
        <v>10597623.690000001</v>
      </c>
    </row>
    <row r="12" spans="1:10" x14ac:dyDescent="0.25">
      <c r="B12" t="s">
        <v>11</v>
      </c>
      <c r="C12" s="3">
        <v>627665.88</v>
      </c>
      <c r="D12" s="3">
        <f t="shared" si="1"/>
        <v>0.69678716696269982</v>
      </c>
      <c r="E12" s="3">
        <v>-69708.5</v>
      </c>
      <c r="F12" s="3">
        <f t="shared" si="2"/>
        <v>557957.38</v>
      </c>
      <c r="G12" s="3">
        <f t="shared" si="3"/>
        <v>0.56887987357259384</v>
      </c>
      <c r="H12" s="3">
        <v>245546.31</v>
      </c>
      <c r="I12" s="12">
        <f t="shared" si="0"/>
        <v>44.008076387483214</v>
      </c>
      <c r="J12" s="3">
        <f t="shared" si="4"/>
        <v>312411.07</v>
      </c>
    </row>
    <row r="13" spans="1:10" x14ac:dyDescent="0.25">
      <c r="B13" t="s">
        <v>20</v>
      </c>
      <c r="C13" s="3">
        <v>180000</v>
      </c>
      <c r="D13" s="3">
        <f t="shared" si="1"/>
        <v>0.19982238010657194</v>
      </c>
      <c r="E13" s="3">
        <v>0</v>
      </c>
      <c r="F13" s="3">
        <f t="shared" si="2"/>
        <v>180000</v>
      </c>
      <c r="G13" s="3">
        <f t="shared" si="3"/>
        <v>0.18352365415986949</v>
      </c>
      <c r="H13" s="3">
        <v>116747.05</v>
      </c>
      <c r="I13" s="12">
        <f t="shared" si="0"/>
        <v>64.859472222222223</v>
      </c>
      <c r="J13" s="3">
        <f t="shared" si="4"/>
        <v>63252.95</v>
      </c>
    </row>
    <row r="14" spans="1:10" x14ac:dyDescent="0.25">
      <c r="B14" t="s">
        <v>28</v>
      </c>
      <c r="C14" s="3">
        <v>9853098.1099999994</v>
      </c>
      <c r="D14" s="3">
        <f t="shared" si="1"/>
        <v>10.938163976465365</v>
      </c>
      <c r="E14" s="3">
        <v>746441</v>
      </c>
      <c r="F14" s="3">
        <f t="shared" si="2"/>
        <v>10599539.109999999</v>
      </c>
      <c r="G14" s="3">
        <f t="shared" si="3"/>
        <v>10.80703416598695</v>
      </c>
      <c r="H14" s="3">
        <v>4008377.57</v>
      </c>
      <c r="I14" s="12">
        <f t="shared" si="0"/>
        <v>37.816527005578457</v>
      </c>
      <c r="J14" s="3">
        <f t="shared" si="4"/>
        <v>6591161.5399999991</v>
      </c>
    </row>
    <row r="15" spans="1:10" x14ac:dyDescent="0.25">
      <c r="B15" t="s">
        <v>12</v>
      </c>
      <c r="C15" s="3">
        <v>1371638.67</v>
      </c>
      <c r="D15" s="3">
        <f t="shared" si="1"/>
        <v>1.5226894649200711</v>
      </c>
      <c r="E15" s="3">
        <v>1880537</v>
      </c>
      <c r="F15" s="3">
        <f t="shared" si="2"/>
        <v>3252175.67</v>
      </c>
      <c r="G15" s="3">
        <f t="shared" si="3"/>
        <v>3.3158397940456772</v>
      </c>
      <c r="H15" s="3">
        <v>282298.52</v>
      </c>
      <c r="I15" s="12">
        <f t="shared" si="0"/>
        <v>8.6802973961120617</v>
      </c>
      <c r="J15" s="3">
        <f t="shared" si="4"/>
        <v>2969877.15</v>
      </c>
    </row>
    <row r="16" spans="1:10" x14ac:dyDescent="0.25">
      <c r="B16" t="s">
        <v>13</v>
      </c>
      <c r="C16" s="3">
        <v>72000</v>
      </c>
      <c r="D16" s="3">
        <f t="shared" si="1"/>
        <v>7.9928952042628773E-2</v>
      </c>
      <c r="E16" s="3">
        <v>-15000</v>
      </c>
      <c r="F16" s="3">
        <f t="shared" si="2"/>
        <v>57000</v>
      </c>
      <c r="G16" s="3">
        <f t="shared" si="3"/>
        <v>5.8115823817292009E-2</v>
      </c>
      <c r="H16" s="3">
        <v>0</v>
      </c>
      <c r="I16" s="12">
        <f t="shared" si="0"/>
        <v>0</v>
      </c>
      <c r="J16" s="3">
        <f t="shared" si="4"/>
        <v>57000</v>
      </c>
    </row>
    <row r="17" spans="1:10" x14ac:dyDescent="0.25">
      <c r="A17" s="7" t="s">
        <v>23</v>
      </c>
      <c r="C17" s="4">
        <v>0</v>
      </c>
      <c r="D17" s="4">
        <f t="shared" si="1"/>
        <v>0</v>
      </c>
      <c r="E17" s="4">
        <v>0</v>
      </c>
      <c r="F17" s="4">
        <f t="shared" si="2"/>
        <v>0</v>
      </c>
      <c r="G17" s="4">
        <f t="shared" si="3"/>
        <v>0</v>
      </c>
      <c r="H17" s="4">
        <v>0</v>
      </c>
      <c r="I17" s="25">
        <v>0</v>
      </c>
      <c r="J17" s="4">
        <f t="shared" si="4"/>
        <v>0</v>
      </c>
    </row>
    <row r="18" spans="1:10" s="1" customFormat="1" x14ac:dyDescent="0.25">
      <c r="A18" s="1" t="s">
        <v>14</v>
      </c>
      <c r="C18" s="4">
        <v>1756250</v>
      </c>
      <c r="D18" s="3">
        <f t="shared" si="1"/>
        <v>1.9496558614564832</v>
      </c>
      <c r="E18" s="4">
        <v>-320000</v>
      </c>
      <c r="F18" s="4">
        <f t="shared" si="2"/>
        <v>1436250</v>
      </c>
      <c r="G18" s="4">
        <f t="shared" si="3"/>
        <v>1.4643658238172921</v>
      </c>
      <c r="H18" s="4">
        <v>66792.820000000007</v>
      </c>
      <c r="I18" s="25">
        <f>(H18*100)/F18</f>
        <v>4.6505009573542218</v>
      </c>
      <c r="J18" s="4">
        <f t="shared" si="4"/>
        <v>1369457.18</v>
      </c>
    </row>
    <row r="19" spans="1:10" x14ac:dyDescent="0.25">
      <c r="B19" t="s">
        <v>15</v>
      </c>
      <c r="C19" s="3">
        <v>698654.85</v>
      </c>
      <c r="D19" s="3">
        <f t="shared" si="1"/>
        <v>0.77559374999999997</v>
      </c>
      <c r="E19" s="3">
        <v>-20000</v>
      </c>
      <c r="F19" s="3">
        <f t="shared" si="2"/>
        <v>678654.85</v>
      </c>
      <c r="G19" s="3">
        <f t="shared" si="3"/>
        <v>0.69194009991843397</v>
      </c>
      <c r="H19" s="3">
        <v>11168.53</v>
      </c>
      <c r="I19" s="12">
        <f>(H19*100)/F19</f>
        <v>1.6456863161001503</v>
      </c>
      <c r="J19" s="3">
        <f t="shared" si="4"/>
        <v>667486.31999999995</v>
      </c>
    </row>
    <row r="20" spans="1:10" x14ac:dyDescent="0.25">
      <c r="B20" t="s">
        <v>16</v>
      </c>
      <c r="C20" s="3">
        <v>1057595.1499999999</v>
      </c>
      <c r="D20" s="3">
        <f t="shared" si="1"/>
        <v>1.1740621114564829</v>
      </c>
      <c r="E20" s="3">
        <v>-300000</v>
      </c>
      <c r="F20" s="3">
        <f t="shared" si="2"/>
        <v>757595.14999999991</v>
      </c>
      <c r="G20" s="3">
        <f t="shared" si="3"/>
        <v>0.77242572389885789</v>
      </c>
      <c r="H20" s="3">
        <v>55624.29</v>
      </c>
      <c r="I20" s="12">
        <f>(H20*100)/F20</f>
        <v>7.3422183338950902</v>
      </c>
      <c r="J20" s="3">
        <f t="shared" si="4"/>
        <v>701970.85999999987</v>
      </c>
    </row>
    <row r="21" spans="1:10" s="1" customFormat="1" x14ac:dyDescent="0.25">
      <c r="A21" s="8" t="s">
        <v>17</v>
      </c>
      <c r="C21" s="4">
        <v>23300000</v>
      </c>
      <c r="D21" s="4">
        <f t="shared" si="1"/>
        <v>25.865896980461812</v>
      </c>
      <c r="E21" s="4">
        <v>18950000</v>
      </c>
      <c r="F21" s="4">
        <f t="shared" si="2"/>
        <v>42250000</v>
      </c>
      <c r="G21" s="4">
        <f t="shared" si="3"/>
        <v>43.077079934747147</v>
      </c>
      <c r="H21" s="4">
        <v>38985337.119999997</v>
      </c>
      <c r="I21" s="12">
        <f>(H21*100)/F21</f>
        <v>92.272987266272182</v>
      </c>
      <c r="J21" s="4">
        <f t="shared" si="4"/>
        <v>3264662.8800000027</v>
      </c>
    </row>
    <row r="22" spans="1:10" s="1" customFormat="1" x14ac:dyDescent="0.25">
      <c r="A22" s="8"/>
      <c r="B22" s="6" t="s">
        <v>25</v>
      </c>
      <c r="C22" s="21">
        <v>23300000</v>
      </c>
      <c r="D22" s="3">
        <f t="shared" si="1"/>
        <v>25.865896980461812</v>
      </c>
      <c r="E22" s="21">
        <v>18950000</v>
      </c>
      <c r="F22" s="3">
        <f>C22+E22</f>
        <v>42250000</v>
      </c>
      <c r="G22" s="3">
        <f t="shared" si="3"/>
        <v>43.077079934747147</v>
      </c>
      <c r="H22" s="3">
        <v>38985337.119999997</v>
      </c>
      <c r="I22" s="12">
        <f>(H22*100)/F22</f>
        <v>92.272987266272182</v>
      </c>
      <c r="J22" s="3">
        <f t="shared" si="4"/>
        <v>3264662.8800000027</v>
      </c>
    </row>
    <row r="23" spans="1:10" x14ac:dyDescent="0.25">
      <c r="A23" s="9" t="s">
        <v>21</v>
      </c>
      <c r="C23" s="4">
        <v>0</v>
      </c>
      <c r="D23" s="4">
        <f t="shared" si="1"/>
        <v>0</v>
      </c>
      <c r="E23" s="4">
        <v>0</v>
      </c>
      <c r="F23" s="4">
        <f t="shared" si="2"/>
        <v>0</v>
      </c>
      <c r="G23" s="4">
        <f t="shared" si="3"/>
        <v>0</v>
      </c>
      <c r="H23" s="4">
        <v>0</v>
      </c>
      <c r="I23" s="25">
        <v>0</v>
      </c>
      <c r="J23" s="4">
        <f t="shared" si="4"/>
        <v>0</v>
      </c>
    </row>
    <row r="24" spans="1:10" s="1" customFormat="1" x14ac:dyDescent="0.25">
      <c r="A24" s="9" t="s">
        <v>22</v>
      </c>
      <c r="C24" s="4">
        <v>0</v>
      </c>
      <c r="D24" s="4">
        <f t="shared" si="1"/>
        <v>0</v>
      </c>
      <c r="E24" s="4">
        <v>0</v>
      </c>
      <c r="F24" s="4">
        <f t="shared" si="2"/>
        <v>0</v>
      </c>
      <c r="G24" s="4">
        <f t="shared" si="3"/>
        <v>0</v>
      </c>
      <c r="H24" s="4">
        <v>0</v>
      </c>
      <c r="I24" s="25">
        <v>0</v>
      </c>
      <c r="J24" s="4">
        <f t="shared" si="4"/>
        <v>0</v>
      </c>
    </row>
    <row r="25" spans="1:10" x14ac:dyDescent="0.25">
      <c r="A25" s="8" t="s">
        <v>18</v>
      </c>
      <c r="C25" s="4">
        <v>0</v>
      </c>
      <c r="D25" s="4">
        <f t="shared" si="1"/>
        <v>0</v>
      </c>
      <c r="E25" s="4">
        <v>0</v>
      </c>
      <c r="F25" s="4">
        <f t="shared" si="2"/>
        <v>0</v>
      </c>
      <c r="G25" s="4">
        <f t="shared" si="3"/>
        <v>0</v>
      </c>
      <c r="H25" s="4">
        <v>0</v>
      </c>
      <c r="I25" s="25">
        <v>0</v>
      </c>
      <c r="J25" s="4">
        <f t="shared" si="4"/>
        <v>0</v>
      </c>
    </row>
    <row r="26" spans="1:10" x14ac:dyDescent="0.25">
      <c r="A26" s="1" t="s">
        <v>19</v>
      </c>
      <c r="C26" s="4">
        <v>90080000</v>
      </c>
      <c r="D26" s="4">
        <f t="shared" si="1"/>
        <v>100</v>
      </c>
      <c r="E26" s="4">
        <v>8000000</v>
      </c>
      <c r="F26" s="4">
        <f t="shared" si="2"/>
        <v>98080000</v>
      </c>
      <c r="G26" s="4">
        <f t="shared" si="3"/>
        <v>100</v>
      </c>
      <c r="H26" s="4">
        <v>68916553.019999996</v>
      </c>
      <c r="I26" s="25">
        <f>(H26*100)/F26</f>
        <v>70.265653568515503</v>
      </c>
      <c r="J26" s="4">
        <f t="shared" si="4"/>
        <v>29163446.980000004</v>
      </c>
    </row>
    <row r="29" spans="1:10" x14ac:dyDescent="0.25">
      <c r="B29" s="13" t="s">
        <v>0</v>
      </c>
      <c r="C29" s="14" t="s">
        <v>36</v>
      </c>
    </row>
    <row r="30" spans="1:10" x14ac:dyDescent="0.25">
      <c r="B30" s="15" t="s">
        <v>23</v>
      </c>
      <c r="C30" s="16">
        <v>0</v>
      </c>
    </row>
    <row r="31" spans="1:10" x14ac:dyDescent="0.25">
      <c r="B31" s="15" t="s">
        <v>21</v>
      </c>
      <c r="C31" s="16">
        <v>0</v>
      </c>
    </row>
    <row r="32" spans="1:10" x14ac:dyDescent="0.25">
      <c r="B32" s="15" t="s">
        <v>22</v>
      </c>
      <c r="C32" s="16">
        <v>0</v>
      </c>
    </row>
    <row r="33" spans="2:3" x14ac:dyDescent="0.25">
      <c r="B33" s="15" t="s">
        <v>18</v>
      </c>
      <c r="C33" s="16">
        <v>0</v>
      </c>
    </row>
    <row r="34" spans="2:3" x14ac:dyDescent="0.25">
      <c r="B34" s="15" t="s">
        <v>14</v>
      </c>
      <c r="C34" s="16">
        <v>1436250</v>
      </c>
    </row>
    <row r="35" spans="2:3" x14ac:dyDescent="0.25">
      <c r="B35" s="15" t="s">
        <v>10</v>
      </c>
      <c r="C35" s="16">
        <v>14525839.199999999</v>
      </c>
    </row>
    <row r="36" spans="2:3" x14ac:dyDescent="0.25">
      <c r="B36" s="15" t="s">
        <v>4</v>
      </c>
      <c r="C36" s="16">
        <v>16260542.25</v>
      </c>
    </row>
    <row r="37" spans="2:3" x14ac:dyDescent="0.25">
      <c r="B37" s="15" t="s">
        <v>8</v>
      </c>
      <c r="C37" s="16">
        <v>23607368.549999997</v>
      </c>
    </row>
    <row r="38" spans="2:3" x14ac:dyDescent="0.25">
      <c r="B38" s="15" t="s">
        <v>17</v>
      </c>
      <c r="C38" s="16">
        <v>42250000</v>
      </c>
    </row>
    <row r="39" spans="2:3" x14ac:dyDescent="0.25">
      <c r="B39" s="15" t="s">
        <v>19</v>
      </c>
      <c r="C39" s="16">
        <f>SUM(C30:C38)</f>
        <v>98080000</v>
      </c>
    </row>
    <row r="50" spans="2:7" x14ac:dyDescent="0.25">
      <c r="B50" s="13" t="s">
        <v>1</v>
      </c>
      <c r="C50" s="13" t="s">
        <v>36</v>
      </c>
    </row>
    <row r="51" spans="2:7" x14ac:dyDescent="0.25">
      <c r="B51" s="15" t="s">
        <v>29</v>
      </c>
      <c r="C51" s="16">
        <v>68916553.019999996</v>
      </c>
    </row>
    <row r="52" spans="2:7" x14ac:dyDescent="0.25">
      <c r="B52" s="15" t="s">
        <v>30</v>
      </c>
      <c r="C52" s="16">
        <v>29163446.980000004</v>
      </c>
      <c r="D52" s="2"/>
      <c r="E52" s="22"/>
      <c r="F52" s="2"/>
      <c r="G52" s="2"/>
    </row>
    <row r="53" spans="2:7" x14ac:dyDescent="0.25">
      <c r="B53" s="15"/>
      <c r="C53" s="16">
        <f>SUM(C51:C52)</f>
        <v>98080000</v>
      </c>
    </row>
    <row r="68" spans="3:5" x14ac:dyDescent="0.25">
      <c r="D68" s="2"/>
      <c r="E68" s="22"/>
    </row>
    <row r="79" spans="3:5" x14ac:dyDescent="0.25">
      <c r="C79" s="3"/>
    </row>
  </sheetData>
  <sortState xmlns:xlrd2="http://schemas.microsoft.com/office/spreadsheetml/2017/richdata2" ref="B30:C38">
    <sortCondition ref="C38"/>
  </sortState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</vt:lpstr>
      <vt:lpstr>2do Trim </vt:lpstr>
      <vt:lpstr>3er Trim </vt:lpstr>
      <vt:lpstr>4to Trim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2025-02-10T18:48:02Z</dcterms:modified>
</cp:coreProperties>
</file>