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esktop\GASTO DEL PRESUPUESTO\"/>
    </mc:Choice>
  </mc:AlternateContent>
  <xr:revisionPtr revIDLastSave="0" documentId="13_ncr:1_{0AC2EAF2-B85E-42A2-BE2B-F87A610984BA}" xr6:coauthVersionLast="47" xr6:coauthVersionMax="47" xr10:uidLastSave="{00000000-0000-0000-0000-000000000000}"/>
  <bookViews>
    <workbookView xWindow="-120" yWindow="-120" windowWidth="20730" windowHeight="11160" activeTab="3" xr2:uid="{4F3FD038-0753-4BD5-B26E-3F8EA729D8EF}"/>
  </bookViews>
  <sheets>
    <sheet name="1er Trim" sheetId="1" r:id="rId1"/>
    <sheet name="2do Trim" sheetId="3" r:id="rId2"/>
    <sheet name="3er Trim" sheetId="4" r:id="rId3"/>
    <sheet name="4to Trim" sheetId="5" r:id="rId4"/>
    <sheet name="Notas" sheetId="2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5" l="1"/>
  <c r="C58" i="5"/>
  <c r="F27" i="5"/>
  <c r="G27" i="5" s="1"/>
  <c r="D27" i="5"/>
  <c r="F26" i="5"/>
  <c r="D26" i="5"/>
  <c r="F25" i="5"/>
  <c r="D25" i="5"/>
  <c r="F24" i="5"/>
  <c r="D24" i="5"/>
  <c r="F23" i="5"/>
  <c r="D23" i="5"/>
  <c r="F22" i="5"/>
  <c r="J22" i="5" s="1"/>
  <c r="D22" i="5"/>
  <c r="F21" i="5"/>
  <c r="J21" i="5" s="1"/>
  <c r="D21" i="5"/>
  <c r="F20" i="5"/>
  <c r="I20" i="5" s="1"/>
  <c r="D20" i="5"/>
  <c r="F19" i="5"/>
  <c r="D19" i="5"/>
  <c r="F18" i="5"/>
  <c r="J18" i="5" s="1"/>
  <c r="D18" i="5"/>
  <c r="F17" i="5"/>
  <c r="J17" i="5" s="1"/>
  <c r="D17" i="5"/>
  <c r="F16" i="5"/>
  <c r="I16" i="5" s="1"/>
  <c r="D16" i="5"/>
  <c r="F15" i="5"/>
  <c r="D15" i="5"/>
  <c r="F14" i="5"/>
  <c r="J14" i="5" s="1"/>
  <c r="D14" i="5"/>
  <c r="F13" i="5"/>
  <c r="J13" i="5" s="1"/>
  <c r="D13" i="5"/>
  <c r="F12" i="5"/>
  <c r="I12" i="5" s="1"/>
  <c r="D12" i="5"/>
  <c r="F11" i="5"/>
  <c r="D11" i="5"/>
  <c r="F10" i="5"/>
  <c r="J10" i="5" s="1"/>
  <c r="D10" i="5"/>
  <c r="F9" i="5"/>
  <c r="J9" i="5" s="1"/>
  <c r="D9" i="5"/>
  <c r="F8" i="5"/>
  <c r="I8" i="5" s="1"/>
  <c r="D8" i="5"/>
  <c r="F7" i="5"/>
  <c r="D7" i="5"/>
  <c r="F6" i="5"/>
  <c r="J6" i="5" s="1"/>
  <c r="D6" i="5"/>
  <c r="F5" i="5"/>
  <c r="J5" i="5" s="1"/>
  <c r="D5" i="5"/>
  <c r="F4" i="5"/>
  <c r="I4" i="5" s="1"/>
  <c r="D4" i="5"/>
  <c r="F3" i="5"/>
  <c r="D3" i="5"/>
  <c r="C61" i="4"/>
  <c r="C35" i="4"/>
  <c r="F27" i="4"/>
  <c r="G27" i="4" s="1"/>
  <c r="D27" i="4"/>
  <c r="F26" i="4"/>
  <c r="D26" i="4"/>
  <c r="F25" i="4"/>
  <c r="D25" i="4"/>
  <c r="F24" i="4"/>
  <c r="D24" i="4"/>
  <c r="F23" i="4"/>
  <c r="D23" i="4"/>
  <c r="F22" i="4"/>
  <c r="J22" i="4" s="1"/>
  <c r="D22" i="4"/>
  <c r="F21" i="4"/>
  <c r="J21" i="4" s="1"/>
  <c r="D21" i="4"/>
  <c r="F20" i="4"/>
  <c r="J20" i="4" s="1"/>
  <c r="D20" i="4"/>
  <c r="I19" i="4"/>
  <c r="F19" i="4"/>
  <c r="J19" i="4" s="1"/>
  <c r="D19" i="4"/>
  <c r="J18" i="4"/>
  <c r="F18" i="4"/>
  <c r="I18" i="4" s="1"/>
  <c r="D18" i="4"/>
  <c r="F17" i="4"/>
  <c r="J17" i="4" s="1"/>
  <c r="D17" i="4"/>
  <c r="F16" i="4"/>
  <c r="J16" i="4" s="1"/>
  <c r="D16" i="4"/>
  <c r="I15" i="4"/>
  <c r="F15" i="4"/>
  <c r="J15" i="4" s="1"/>
  <c r="D15" i="4"/>
  <c r="J14" i="4"/>
  <c r="I14" i="4"/>
  <c r="F14" i="4"/>
  <c r="D14" i="4"/>
  <c r="F13" i="4"/>
  <c r="J13" i="4" s="1"/>
  <c r="D13" i="4"/>
  <c r="F12" i="4"/>
  <c r="J12" i="4" s="1"/>
  <c r="D12" i="4"/>
  <c r="I11" i="4"/>
  <c r="F11" i="4"/>
  <c r="J11" i="4" s="1"/>
  <c r="D11" i="4"/>
  <c r="F10" i="4"/>
  <c r="I10" i="4" s="1"/>
  <c r="D10" i="4"/>
  <c r="F9" i="4"/>
  <c r="J9" i="4" s="1"/>
  <c r="D9" i="4"/>
  <c r="F8" i="4"/>
  <c r="J8" i="4" s="1"/>
  <c r="D8" i="4"/>
  <c r="I7" i="4"/>
  <c r="F7" i="4"/>
  <c r="J7" i="4" s="1"/>
  <c r="D7" i="4"/>
  <c r="J6" i="4"/>
  <c r="I6" i="4"/>
  <c r="F6" i="4"/>
  <c r="D6" i="4"/>
  <c r="F5" i="4"/>
  <c r="J5" i="4" s="1"/>
  <c r="D5" i="4"/>
  <c r="F4" i="4"/>
  <c r="J4" i="4" s="1"/>
  <c r="D4" i="4"/>
  <c r="I3" i="4"/>
  <c r="F3" i="4"/>
  <c r="J3" i="4" s="1"/>
  <c r="D3" i="4"/>
  <c r="F21" i="3"/>
  <c r="I21" i="3" s="1"/>
  <c r="D21" i="3"/>
  <c r="I21" i="5" l="1"/>
  <c r="G3" i="5"/>
  <c r="G10" i="5"/>
  <c r="G11" i="5"/>
  <c r="I14" i="5"/>
  <c r="I22" i="5"/>
  <c r="J20" i="5"/>
  <c r="I10" i="5"/>
  <c r="I6" i="5"/>
  <c r="I18" i="5"/>
  <c r="I17" i="5"/>
  <c r="J16" i="5"/>
  <c r="I13" i="5"/>
  <c r="J12" i="5"/>
  <c r="I9" i="5"/>
  <c r="J8" i="5"/>
  <c r="I5" i="5"/>
  <c r="J4" i="5"/>
  <c r="G8" i="5"/>
  <c r="G16" i="5"/>
  <c r="G21" i="5"/>
  <c r="G24" i="5"/>
  <c r="I27" i="5"/>
  <c r="G18" i="5"/>
  <c r="G19" i="5"/>
  <c r="G6" i="5"/>
  <c r="G7" i="5"/>
  <c r="G14" i="5"/>
  <c r="G15" i="5"/>
  <c r="G22" i="5"/>
  <c r="G23" i="5"/>
  <c r="G26" i="5"/>
  <c r="G4" i="5"/>
  <c r="G12" i="5"/>
  <c r="J27" i="5"/>
  <c r="G25" i="5"/>
  <c r="G20" i="5"/>
  <c r="I3" i="5"/>
  <c r="I7" i="5"/>
  <c r="I11" i="5"/>
  <c r="I15" i="5"/>
  <c r="I19" i="5"/>
  <c r="J3" i="5"/>
  <c r="G5" i="5"/>
  <c r="J7" i="5"/>
  <c r="G9" i="5"/>
  <c r="J11" i="5"/>
  <c r="G13" i="5"/>
  <c r="J15" i="5"/>
  <c r="G17" i="5"/>
  <c r="J19" i="5"/>
  <c r="I22" i="4"/>
  <c r="J10" i="4"/>
  <c r="G15" i="4"/>
  <c r="G16" i="4"/>
  <c r="G18" i="4"/>
  <c r="G24" i="4"/>
  <c r="I27" i="4"/>
  <c r="G14" i="4"/>
  <c r="G3" i="4"/>
  <c r="G6" i="4"/>
  <c r="G19" i="4"/>
  <c r="G20" i="4"/>
  <c r="G22" i="4"/>
  <c r="G26" i="4"/>
  <c r="G11" i="4"/>
  <c r="G12" i="4"/>
  <c r="G4" i="4"/>
  <c r="G7" i="4"/>
  <c r="G8" i="4"/>
  <c r="G10" i="4"/>
  <c r="G23" i="4"/>
  <c r="G25" i="4"/>
  <c r="I4" i="4"/>
  <c r="G5" i="4"/>
  <c r="I8" i="4"/>
  <c r="G9" i="4"/>
  <c r="I12" i="4"/>
  <c r="G13" i="4"/>
  <c r="I16" i="4"/>
  <c r="G17" i="4"/>
  <c r="I20" i="4"/>
  <c r="G21" i="4"/>
  <c r="J27" i="4"/>
  <c r="I5" i="4"/>
  <c r="I9" i="4"/>
  <c r="I13" i="4"/>
  <c r="I17" i="4"/>
  <c r="I21" i="4"/>
  <c r="J21" i="3"/>
  <c r="C61" i="3"/>
  <c r="C35" i="3"/>
  <c r="F27" i="3"/>
  <c r="G21" i="3" s="1"/>
  <c r="D27" i="3"/>
  <c r="F26" i="3"/>
  <c r="G26" i="3" s="1"/>
  <c r="D26" i="3"/>
  <c r="F25" i="3"/>
  <c r="G25" i="3" s="1"/>
  <c r="D25" i="3"/>
  <c r="F24" i="3"/>
  <c r="G24" i="3" s="1"/>
  <c r="D24" i="3"/>
  <c r="F23" i="3"/>
  <c r="G23" i="3" s="1"/>
  <c r="D23" i="3"/>
  <c r="F22" i="3"/>
  <c r="D22" i="3"/>
  <c r="F20" i="3"/>
  <c r="D20" i="3"/>
  <c r="F19" i="3"/>
  <c r="D19" i="3"/>
  <c r="F18" i="3"/>
  <c r="D18" i="3"/>
  <c r="F17" i="3"/>
  <c r="D17" i="3"/>
  <c r="F16" i="3"/>
  <c r="D16" i="3"/>
  <c r="F15" i="3"/>
  <c r="D15" i="3"/>
  <c r="F14" i="3"/>
  <c r="D14" i="3"/>
  <c r="F13" i="3"/>
  <c r="D13" i="3"/>
  <c r="F12" i="3"/>
  <c r="D12" i="3"/>
  <c r="F11" i="3"/>
  <c r="D11" i="3"/>
  <c r="F10" i="3"/>
  <c r="D10" i="3"/>
  <c r="F9" i="3"/>
  <c r="D9" i="3"/>
  <c r="F8" i="3"/>
  <c r="D8" i="3"/>
  <c r="F7" i="3"/>
  <c r="D7" i="3"/>
  <c r="F6" i="3"/>
  <c r="D6" i="3"/>
  <c r="F5" i="3"/>
  <c r="D5" i="3"/>
  <c r="F4" i="3"/>
  <c r="D4" i="3"/>
  <c r="F3" i="3"/>
  <c r="D3" i="3"/>
  <c r="C60" i="1"/>
  <c r="F4" i="1"/>
  <c r="F5" i="1"/>
  <c r="I5" i="1" s="1"/>
  <c r="F6" i="1"/>
  <c r="I6" i="1" s="1"/>
  <c r="F7" i="1"/>
  <c r="G7" i="1" s="1"/>
  <c r="F8" i="1"/>
  <c r="F9" i="1"/>
  <c r="I9" i="1" s="1"/>
  <c r="F10" i="1"/>
  <c r="J10" i="1" s="1"/>
  <c r="F11" i="1"/>
  <c r="G11" i="1" s="1"/>
  <c r="F12" i="1"/>
  <c r="I12" i="1" s="1"/>
  <c r="F13" i="1"/>
  <c r="I13" i="1" s="1"/>
  <c r="F14" i="1"/>
  <c r="I14" i="1" s="1"/>
  <c r="F15" i="1"/>
  <c r="J15" i="1" s="1"/>
  <c r="F16" i="1"/>
  <c r="J16" i="1" s="1"/>
  <c r="F17" i="1"/>
  <c r="I17" i="1" s="1"/>
  <c r="F18" i="1"/>
  <c r="I18" i="1" s="1"/>
  <c r="F19" i="1"/>
  <c r="I19" i="1" s="1"/>
  <c r="F20" i="1"/>
  <c r="J20" i="1" s="1"/>
  <c r="F21" i="1"/>
  <c r="J21" i="1" s="1"/>
  <c r="F22" i="1"/>
  <c r="F23" i="1"/>
  <c r="G23" i="1" s="1"/>
  <c r="F24" i="1"/>
  <c r="F25" i="1"/>
  <c r="F26" i="1"/>
  <c r="G4" i="1" s="1"/>
  <c r="F3" i="1"/>
  <c r="G3" i="1" s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3" i="1"/>
  <c r="C34" i="1"/>
  <c r="G21" i="1"/>
  <c r="G26" i="1"/>
  <c r="J26" i="1"/>
  <c r="J13" i="1"/>
  <c r="I16" i="1"/>
  <c r="I21" i="1"/>
  <c r="I26" i="1"/>
  <c r="I4" i="1"/>
  <c r="I8" i="1"/>
  <c r="J4" i="1"/>
  <c r="J5" i="1"/>
  <c r="J8" i="1"/>
  <c r="J9" i="1"/>
  <c r="J18" i="1" l="1"/>
  <c r="J3" i="1"/>
  <c r="G22" i="1"/>
  <c r="I3" i="1"/>
  <c r="G17" i="1"/>
  <c r="G25" i="1"/>
  <c r="J17" i="1"/>
  <c r="G24" i="1"/>
  <c r="G8" i="1"/>
  <c r="J3" i="3"/>
  <c r="I3" i="3"/>
  <c r="G3" i="3"/>
  <c r="J4" i="3"/>
  <c r="I4" i="3"/>
  <c r="G4" i="3"/>
  <c r="J5" i="3"/>
  <c r="I5" i="3"/>
  <c r="G5" i="3"/>
  <c r="J6" i="3"/>
  <c r="I6" i="3"/>
  <c r="G6" i="3"/>
  <c r="J7" i="3"/>
  <c r="I7" i="3"/>
  <c r="G7" i="3"/>
  <c r="J8" i="3"/>
  <c r="I8" i="3"/>
  <c r="G8" i="3"/>
  <c r="J9" i="3"/>
  <c r="I9" i="3"/>
  <c r="G9" i="3"/>
  <c r="J10" i="3"/>
  <c r="I10" i="3"/>
  <c r="G10" i="3"/>
  <c r="J11" i="3"/>
  <c r="I11" i="3"/>
  <c r="G11" i="3"/>
  <c r="J12" i="3"/>
  <c r="I12" i="3"/>
  <c r="G12" i="3"/>
  <c r="J13" i="3"/>
  <c r="I13" i="3"/>
  <c r="G13" i="3"/>
  <c r="J14" i="3"/>
  <c r="I14" i="3"/>
  <c r="G14" i="3"/>
  <c r="J15" i="3"/>
  <c r="I15" i="3"/>
  <c r="G15" i="3"/>
  <c r="J16" i="3"/>
  <c r="I16" i="3"/>
  <c r="G16" i="3"/>
  <c r="J17" i="3"/>
  <c r="I17" i="3"/>
  <c r="G17" i="3"/>
  <c r="J18" i="3"/>
  <c r="I18" i="3"/>
  <c r="G18" i="3"/>
  <c r="J19" i="3"/>
  <c r="I19" i="3"/>
  <c r="G19" i="3"/>
  <c r="J20" i="3"/>
  <c r="I20" i="3"/>
  <c r="G20" i="3"/>
  <c r="J22" i="3"/>
  <c r="I22" i="3"/>
  <c r="G22" i="3"/>
  <c r="J27" i="3"/>
  <c r="I27" i="3"/>
  <c r="G27" i="3"/>
  <c r="I20" i="1"/>
  <c r="G20" i="1"/>
  <c r="G18" i="1"/>
  <c r="G16" i="1"/>
  <c r="J14" i="1"/>
  <c r="G14" i="1"/>
  <c r="G13" i="1"/>
  <c r="J12" i="1"/>
  <c r="G12" i="1"/>
  <c r="I10" i="1"/>
  <c r="G10" i="1"/>
  <c r="G9" i="1"/>
  <c r="J11" i="1"/>
  <c r="J7" i="1"/>
  <c r="I11" i="1"/>
  <c r="I7" i="1"/>
  <c r="G19" i="1"/>
  <c r="G15" i="1"/>
  <c r="I15" i="1"/>
  <c r="J19" i="1"/>
  <c r="J6" i="1"/>
  <c r="G6" i="1"/>
  <c r="G5" i="1"/>
</calcChain>
</file>

<file path=xl/sharedStrings.xml><?xml version="1.0" encoding="utf-8"?>
<sst xmlns="http://schemas.openxmlformats.org/spreadsheetml/2006/main" count="179" uniqueCount="37">
  <si>
    <t xml:space="preserve">Concepto </t>
  </si>
  <si>
    <t>Presupuesto</t>
  </si>
  <si>
    <t>Subejercicio</t>
  </si>
  <si>
    <t>Servicios Generales</t>
  </si>
  <si>
    <t xml:space="preserve">Remuneraciones al personal de carácter permanente </t>
  </si>
  <si>
    <t xml:space="preserve">Remuneraciones adicionales y especiales </t>
  </si>
  <si>
    <t>Seguridad social</t>
  </si>
  <si>
    <t xml:space="preserve">Materiales y suministros </t>
  </si>
  <si>
    <t xml:space="preserve">Combustibles, lubricantes y aditivos </t>
  </si>
  <si>
    <t>Servicios personales</t>
  </si>
  <si>
    <t xml:space="preserve">Servicios básicos </t>
  </si>
  <si>
    <t xml:space="preserve">Servicios de instalación, reparación, mantenimiento y conservación </t>
  </si>
  <si>
    <t xml:space="preserve">Servicios de comunicación social y publicidad </t>
  </si>
  <si>
    <t>Bienes Muebles, Inmuebles e Intangibles</t>
  </si>
  <si>
    <t xml:space="preserve">Mobiliario y equipo de administración </t>
  </si>
  <si>
    <t xml:space="preserve">Maquinaria, otros equipos y herramientas </t>
  </si>
  <si>
    <t>Inversión Pública</t>
  </si>
  <si>
    <t>Deuda Pública</t>
  </si>
  <si>
    <t>Total del Gasto</t>
  </si>
  <si>
    <t>Inversiones financieras y otras provisiones</t>
  </si>
  <si>
    <t>Participaciones y aportaciones</t>
  </si>
  <si>
    <t>Transferencias, asignaciones, subsidios y otras ayudas</t>
  </si>
  <si>
    <t>Servicios Oficiales</t>
  </si>
  <si>
    <t>Ayudas Sociales</t>
  </si>
  <si>
    <t xml:space="preserve">Mobiliario y equipo educacional y recreativo </t>
  </si>
  <si>
    <t>Materiales de administración, emisión de documentos y artículos de oficiales</t>
  </si>
  <si>
    <t>Servicios profesionales, científicos, técnicos y otros servicios</t>
  </si>
  <si>
    <t xml:space="preserve">Monto </t>
  </si>
  <si>
    <t xml:space="preserve">Presupuesto Devengado </t>
  </si>
  <si>
    <t xml:space="preserve">Presupuesto Por Ejercer </t>
  </si>
  <si>
    <t>Presupuesto aprobado</t>
  </si>
  <si>
    <t>%</t>
  </si>
  <si>
    <t xml:space="preserve">Aumentos / Disminución </t>
  </si>
  <si>
    <t xml:space="preserve">Presupuesto Modificado </t>
  </si>
  <si>
    <t>Devengado</t>
  </si>
  <si>
    <t>Monto</t>
  </si>
  <si>
    <t>Vehículos y equipo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</si>
</sst>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0" fillId="0" borderId="0" xfId="0" applyNumberFormat="1"/>
    <xf numFmtId="2" fontId="3" fillId="0" borderId="0" xfId="0" applyNumberFormat="1" applyFont="1"/>
    <xf numFmtId="2" fontId="4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wrapText="1"/>
    </xf>
    <xf numFmtId="10" fontId="1" fillId="0" borderId="0" xfId="1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vertical="center"/>
    </xf>
    <xf numFmtId="2" fontId="6" fillId="0" borderId="0" xfId="0" applyNumberFormat="1" applyFont="1"/>
    <xf numFmtId="2" fontId="2" fillId="0" borderId="0" xfId="0" applyNumberFormat="1" applyFont="1"/>
    <xf numFmtId="4" fontId="1" fillId="0" borderId="1" xfId="0" applyNumberFormat="1" applyFont="1" applyBorder="1"/>
    <xf numFmtId="0" fontId="1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'1er Trim'!$C$31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D69-4E7C-9D3F-4AFAD40169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D69-4E7C-9D3F-4AFAD401691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'1er Trim'!$B$32:$B$33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'1er Trim'!$C$32:$C$33</c:f>
              <c:numCache>
                <c:formatCode>#,##0.00</c:formatCode>
                <c:ptCount val="2"/>
                <c:pt idx="0">
                  <c:v>8272424.7800000003</c:v>
                </c:pt>
                <c:pt idx="1">
                  <c:v>19471340.91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3-4E52-BD49-DF4ABEB9360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Presupuesto de Egresos 2024  IMAC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'1er Trim'!$C$54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5F5-4596-8E06-EC853EB71C7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5F5-4596-8E06-EC853EB71C7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5F5-4596-8E06-EC853EB71C7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5F5-4596-8E06-EC853EB71C7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C5F5-4596-8E06-EC853EB71C7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'1er Trim'!$B$55:$B$59</c:f>
              <c:strCache>
                <c:ptCount val="5"/>
                <c:pt idx="0">
                  <c:v>Transferencias, asignaciones, subsidios y otras ayudas</c:v>
                </c:pt>
                <c:pt idx="1">
                  <c:v>Bienes Muebles, Inmuebles e Intangibles</c:v>
                </c:pt>
                <c:pt idx="2">
                  <c:v>Materiales y suministros </c:v>
                </c:pt>
                <c:pt idx="3">
                  <c:v>Servicios personales</c:v>
                </c:pt>
                <c:pt idx="4">
                  <c:v>Servicios Generales</c:v>
                </c:pt>
              </c:strCache>
            </c:strRef>
          </c:cat>
          <c:val>
            <c:numRef>
              <c:f>'1er Trim'!$C$55:$C$59</c:f>
              <c:numCache>
                <c:formatCode>#,##0.00</c:formatCode>
                <c:ptCount val="5"/>
                <c:pt idx="0">
                  <c:v>240000</c:v>
                </c:pt>
                <c:pt idx="1">
                  <c:v>687664.39</c:v>
                </c:pt>
                <c:pt idx="2">
                  <c:v>952200</c:v>
                </c:pt>
                <c:pt idx="3">
                  <c:v>12589494.93</c:v>
                </c:pt>
                <c:pt idx="4">
                  <c:v>13274406.370000001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5-4000-9B11-0F3233C38A8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'2do Trim'!$C$32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A106-4096-AE34-7A382EF72D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A106-4096-AE34-7A382EF72D6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'2do Trim'!$B$33:$B$34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'2do Trim'!$C$33:$C$34</c:f>
              <c:numCache>
                <c:formatCode>#,##0.00</c:formatCode>
                <c:ptCount val="2"/>
                <c:pt idx="0">
                  <c:v>12467959.35</c:v>
                </c:pt>
                <c:pt idx="1">
                  <c:v>15313499.939999999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06-4096-AE34-7A382EF72D6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Presupuesto de Egresos 2024  IMAC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'2do Trim'!$C$55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027-41F6-883B-8338928CD81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027-41F6-883B-8338928CD81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4027-41F6-883B-8338928CD81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4027-41F6-883B-8338928CD81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4027-41F6-883B-8338928CD81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'2do Trim'!$B$56:$B$60</c:f>
              <c:strCache>
                <c:ptCount val="5"/>
                <c:pt idx="0">
                  <c:v>Transferencias, asignaciones, subsidios y otras ayudas</c:v>
                </c:pt>
                <c:pt idx="1">
                  <c:v>Bienes Muebles, Inmuebles e Intangibles</c:v>
                </c:pt>
                <c:pt idx="2">
                  <c:v>Materiales y suministros </c:v>
                </c:pt>
                <c:pt idx="3">
                  <c:v>Servicios personales</c:v>
                </c:pt>
                <c:pt idx="4">
                  <c:v>Servicios Generales</c:v>
                </c:pt>
              </c:strCache>
            </c:strRef>
          </c:cat>
          <c:val>
            <c:numRef>
              <c:f>'2do Trim'!$C$56:$C$60</c:f>
              <c:numCache>
                <c:formatCode>#,##0.00</c:formatCode>
                <c:ptCount val="5"/>
                <c:pt idx="0">
                  <c:v>240000</c:v>
                </c:pt>
                <c:pt idx="1">
                  <c:v>687075.39</c:v>
                </c:pt>
                <c:pt idx="2">
                  <c:v>952789</c:v>
                </c:pt>
                <c:pt idx="3">
                  <c:v>12589494.93</c:v>
                </c:pt>
                <c:pt idx="4">
                  <c:v>13312099.970000001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027-41F6-883B-8338928CD8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'3er Trim'!$C$32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C33-47DD-AF74-928C13A483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C33-47DD-AF74-928C13A4839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'3er Trim'!$B$33:$B$34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'3er Trim'!$C$33:$C$34</c:f>
              <c:numCache>
                <c:formatCode>#,##0.00</c:formatCode>
                <c:ptCount val="2"/>
                <c:pt idx="0">
                  <c:v>16431651.34</c:v>
                </c:pt>
                <c:pt idx="1">
                  <c:v>11387501.550000001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33-47DD-AF74-928C13A4839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Presupuesto de Egresos  IMAC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'3er Trim'!$C$55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057-4BE7-93E7-78BF85FACD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057-4BE7-93E7-78BF85FACD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057-4BE7-93E7-78BF85FACD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057-4BE7-93E7-78BF85FACD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057-4BE7-93E7-78BF85FACD7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'3er Trim'!$B$56:$B$60</c:f>
              <c:strCache>
                <c:ptCount val="5"/>
                <c:pt idx="0">
                  <c:v>Transferencias, asignaciones, subsidios y otras ayudas</c:v>
                </c:pt>
                <c:pt idx="1">
                  <c:v>Bienes Muebles, Inmuebles e Intangibles</c:v>
                </c:pt>
                <c:pt idx="2">
                  <c:v>Materiales y suministros </c:v>
                </c:pt>
                <c:pt idx="3">
                  <c:v>Servicios personales</c:v>
                </c:pt>
                <c:pt idx="4">
                  <c:v>Servicios Generales</c:v>
                </c:pt>
              </c:strCache>
            </c:strRef>
          </c:cat>
          <c:val>
            <c:numRef>
              <c:f>'3er Trim'!$C$56:$C$60</c:f>
              <c:numCache>
                <c:formatCode>#,##0.00</c:formatCode>
                <c:ptCount val="5"/>
                <c:pt idx="0">
                  <c:v>240000</c:v>
                </c:pt>
                <c:pt idx="1">
                  <c:v>662075.39</c:v>
                </c:pt>
                <c:pt idx="2">
                  <c:v>952789</c:v>
                </c:pt>
                <c:pt idx="3">
                  <c:v>12589494.93</c:v>
                </c:pt>
                <c:pt idx="4">
                  <c:v>13374793.57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057-4BE7-93E7-78BF85FACD7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'4to Trim'!$C$55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967-4729-BE10-FD324E46EC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967-4729-BE10-FD324E46EC3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'4to Trim'!$B$56:$B$57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'4to Trim'!$C$56:$C$57</c:f>
              <c:numCache>
                <c:formatCode>#,##0.00</c:formatCode>
                <c:ptCount val="2"/>
                <c:pt idx="0">
                  <c:v>21374189.670000002</c:v>
                </c:pt>
                <c:pt idx="1">
                  <c:v>6744963.2199999988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67-4729-BE10-FD324E46EC3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Presupuesto de Egresos  IMAC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'4to Trim'!$C$30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D18-4109-ADD2-2C8646903A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D18-4109-ADD2-2C8646903A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ED18-4109-ADD2-2C8646903AE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ED18-4109-ADD2-2C8646903AE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ED18-4109-ADD2-2C8646903AE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'4to Trim'!$B$31:$B$35</c:f>
              <c:strCache>
                <c:ptCount val="5"/>
                <c:pt idx="0">
                  <c:v>Transferencias, asignaciones, subsidios y otras ayudas</c:v>
                </c:pt>
                <c:pt idx="1">
                  <c:v>Bienes Muebles, Inmuebles e Intangibles</c:v>
                </c:pt>
                <c:pt idx="2">
                  <c:v>Materiales y suministros </c:v>
                </c:pt>
                <c:pt idx="3">
                  <c:v>Servicios personales</c:v>
                </c:pt>
                <c:pt idx="4">
                  <c:v>Servicios Generales</c:v>
                </c:pt>
              </c:strCache>
            </c:strRef>
          </c:cat>
          <c:val>
            <c:numRef>
              <c:f>'4to Trim'!$C$31:$C$35</c:f>
              <c:numCache>
                <c:formatCode>#,##0.00</c:formatCode>
                <c:ptCount val="5"/>
                <c:pt idx="0">
                  <c:v>540000</c:v>
                </c:pt>
                <c:pt idx="1">
                  <c:v>662075.39</c:v>
                </c:pt>
                <c:pt idx="2">
                  <c:v>1012789</c:v>
                </c:pt>
                <c:pt idx="3">
                  <c:v>12589494.93</c:v>
                </c:pt>
                <c:pt idx="4">
                  <c:v>13314793.57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D18-4109-ADD2-2C8646903AE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113566</xdr:colOff>
      <xdr:row>35</xdr:row>
      <xdr:rowOff>119429</xdr:rowOff>
    </xdr:from>
    <xdr:to>
      <xdr:col>5</xdr:col>
      <xdr:colOff>882893</xdr:colOff>
      <xdr:row>50</xdr:row>
      <xdr:rowOff>5129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F14B0B2-7484-583F-66B5-144B53A70A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69605</xdr:colOff>
      <xdr:row>61</xdr:row>
      <xdr:rowOff>148736</xdr:rowOff>
    </xdr:from>
    <xdr:to>
      <xdr:col>7</xdr:col>
      <xdr:colOff>102577</xdr:colOff>
      <xdr:row>82</xdr:row>
      <xdr:rowOff>124558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52CDAC9-97A3-C87A-7231-4A22A1EF6E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113566</xdr:colOff>
      <xdr:row>36</xdr:row>
      <xdr:rowOff>119429</xdr:rowOff>
    </xdr:from>
    <xdr:to>
      <xdr:col>5</xdr:col>
      <xdr:colOff>882893</xdr:colOff>
      <xdr:row>51</xdr:row>
      <xdr:rowOff>5129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5685199-B238-4D3F-B6DE-088979D476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69605</xdr:colOff>
      <xdr:row>62</xdr:row>
      <xdr:rowOff>148736</xdr:rowOff>
    </xdr:from>
    <xdr:to>
      <xdr:col>7</xdr:col>
      <xdr:colOff>102577</xdr:colOff>
      <xdr:row>83</xdr:row>
      <xdr:rowOff>124558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683465C-A64E-41FB-889D-2EABC9674B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113566</xdr:colOff>
      <xdr:row>36</xdr:row>
      <xdr:rowOff>119429</xdr:rowOff>
    </xdr:from>
    <xdr:to>
      <xdr:col>5</xdr:col>
      <xdr:colOff>882893</xdr:colOff>
      <xdr:row>51</xdr:row>
      <xdr:rowOff>5129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45D7648-9914-4871-93F1-AA5C433A3B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69605</xdr:colOff>
      <xdr:row>62</xdr:row>
      <xdr:rowOff>148736</xdr:rowOff>
    </xdr:from>
    <xdr:to>
      <xdr:col>7</xdr:col>
      <xdr:colOff>102577</xdr:colOff>
      <xdr:row>83</xdr:row>
      <xdr:rowOff>124558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D783F5F-CCA5-400B-A318-D065FC38DA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118103</xdr:colOff>
      <xdr:row>53</xdr:row>
      <xdr:rowOff>24179</xdr:rowOff>
    </xdr:from>
    <xdr:to>
      <xdr:col>10</xdr:col>
      <xdr:colOff>81644</xdr:colOff>
      <xdr:row>73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EF01BD4-66E9-4898-B9E4-5A924CDE6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103623</xdr:colOff>
      <xdr:row>28</xdr:row>
      <xdr:rowOff>119254</xdr:rowOff>
    </xdr:from>
    <xdr:to>
      <xdr:col>10</xdr:col>
      <xdr:colOff>13607</xdr:colOff>
      <xdr:row>49</xdr:row>
      <xdr:rowOff>95076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FC645FB-9F84-46EA-88A3-B13286C88C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7084-B437-49A0-9B6F-FE3026C9C1A1}">
  <dimension ref="A2:J60"/>
  <sheetViews>
    <sheetView topLeftCell="A13" zoomScale="115" zoomScaleNormal="115" workbookViewId="0">
      <selection activeCell="B28" sqref="B28"/>
    </sheetView>
  </sheetViews>
  <sheetFormatPr baseColWidth="10" defaultRowHeight="15" x14ac:dyDescent="0.25"/>
  <cols>
    <col min="1" max="1" width="3.28515625" customWidth="1"/>
    <col min="2" max="2" width="49.140625" customWidth="1"/>
    <col min="3" max="3" width="18.5703125" customWidth="1"/>
    <col min="4" max="4" width="7.85546875" customWidth="1"/>
    <col min="5" max="6" width="18.5703125" style="3" customWidth="1"/>
    <col min="7" max="7" width="7.85546875" style="3" customWidth="1"/>
    <col min="8" max="8" width="18.5703125" style="3" customWidth="1"/>
    <col min="9" max="9" width="7.7109375" customWidth="1"/>
    <col min="10" max="10" width="18.5703125" style="3" customWidth="1"/>
  </cols>
  <sheetData>
    <row r="2" spans="1:10" ht="30" x14ac:dyDescent="0.25">
      <c r="A2" s="27" t="s">
        <v>0</v>
      </c>
      <c r="B2" s="27"/>
      <c r="C2" s="19" t="s">
        <v>30</v>
      </c>
      <c r="D2" s="21" t="s">
        <v>31</v>
      </c>
      <c r="E2" s="22" t="s">
        <v>32</v>
      </c>
      <c r="F2" s="19" t="s">
        <v>33</v>
      </c>
      <c r="G2" s="21" t="s">
        <v>31</v>
      </c>
      <c r="H2" s="19" t="s">
        <v>34</v>
      </c>
      <c r="I2" s="20" t="s">
        <v>31</v>
      </c>
      <c r="J2" s="2" t="s">
        <v>2</v>
      </c>
    </row>
    <row r="3" spans="1:10" s="1" customFormat="1" x14ac:dyDescent="0.25">
      <c r="A3" s="1" t="s">
        <v>9</v>
      </c>
      <c r="C3" s="4">
        <v>12589494.93</v>
      </c>
      <c r="D3" s="1">
        <f t="shared" ref="D3:D26" si="0">(C3*100)/$C$26</f>
        <v>53.809998760482472</v>
      </c>
      <c r="E3" s="3">
        <v>0</v>
      </c>
      <c r="F3" s="4">
        <f>C3+E3</f>
        <v>12589494.93</v>
      </c>
      <c r="G3" s="4">
        <f t="shared" ref="G3:G26" si="1">(F3*100)/$F$26</f>
        <v>45.377743853055151</v>
      </c>
      <c r="H3" s="4">
        <v>2773451.58</v>
      </c>
      <c r="I3" s="5">
        <f t="shared" ref="I3:I21" si="2">(H3*100)/F3</f>
        <v>22.029887580247827</v>
      </c>
      <c r="J3" s="4">
        <f>F3-H3</f>
        <v>9816043.3499999996</v>
      </c>
    </row>
    <row r="4" spans="1:10" x14ac:dyDescent="0.25">
      <c r="B4" t="s">
        <v>4</v>
      </c>
      <c r="C4" s="3">
        <v>8781489.2400000002</v>
      </c>
      <c r="D4" s="9">
        <f t="shared" si="0"/>
        <v>37.533827031740195</v>
      </c>
      <c r="E4" s="3">
        <v>0</v>
      </c>
      <c r="F4" s="3">
        <f t="shared" ref="F4:F26" si="3">C4+E4</f>
        <v>8781489.2400000002</v>
      </c>
      <c r="G4" s="3">
        <f t="shared" si="1"/>
        <v>31.652117229223901</v>
      </c>
      <c r="H4" s="3">
        <v>2150398.4</v>
      </c>
      <c r="I4" s="9">
        <f t="shared" si="2"/>
        <v>24.487855547380935</v>
      </c>
      <c r="J4" s="3">
        <f t="shared" ref="J4:J12" si="4">F4-H4</f>
        <v>6631090.8399999999</v>
      </c>
    </row>
    <row r="5" spans="1:10" x14ac:dyDescent="0.25">
      <c r="B5" t="s">
        <v>5</v>
      </c>
      <c r="C5" s="3">
        <v>1053401.29</v>
      </c>
      <c r="D5" s="9">
        <f t="shared" si="0"/>
        <v>4.5024460809875109</v>
      </c>
      <c r="E5" s="3">
        <v>57116.14</v>
      </c>
      <c r="F5" s="3">
        <f t="shared" si="3"/>
        <v>1110517.43</v>
      </c>
      <c r="G5" s="3">
        <f t="shared" si="1"/>
        <v>4.0027638728230626</v>
      </c>
      <c r="H5" s="3">
        <v>161948.68</v>
      </c>
      <c r="I5" s="9">
        <f t="shared" si="2"/>
        <v>14.583173179010798</v>
      </c>
      <c r="J5" s="3">
        <f t="shared" si="4"/>
        <v>948568.75</v>
      </c>
    </row>
    <row r="6" spans="1:10" x14ac:dyDescent="0.25">
      <c r="B6" t="s">
        <v>6</v>
      </c>
      <c r="C6" s="3">
        <v>2279804.4</v>
      </c>
      <c r="D6" s="9">
        <f t="shared" si="0"/>
        <v>9.7443362597344869</v>
      </c>
      <c r="E6" s="3">
        <v>0</v>
      </c>
      <c r="F6" s="3">
        <f t="shared" si="3"/>
        <v>2279804.4</v>
      </c>
      <c r="G6" s="3">
        <f t="shared" si="1"/>
        <v>8.2173574613980236</v>
      </c>
      <c r="H6" s="3">
        <v>459361.99</v>
      </c>
      <c r="I6" s="9">
        <f t="shared" si="2"/>
        <v>20.149184289669765</v>
      </c>
      <c r="J6" s="3">
        <f t="shared" si="4"/>
        <v>1820442.41</v>
      </c>
    </row>
    <row r="7" spans="1:10" s="1" customFormat="1" x14ac:dyDescent="0.25">
      <c r="A7" s="1" t="s">
        <v>7</v>
      </c>
      <c r="C7" s="4">
        <v>952200</v>
      </c>
      <c r="D7" s="5">
        <f t="shared" si="0"/>
        <v>4.0698916918132007</v>
      </c>
      <c r="E7" s="4">
        <v>0</v>
      </c>
      <c r="F7" s="4">
        <f t="shared" si="3"/>
        <v>952200</v>
      </c>
      <c r="G7" s="4">
        <f t="shared" si="1"/>
        <v>3.4321224113538853</v>
      </c>
      <c r="H7" s="4">
        <v>110026.19</v>
      </c>
      <c r="I7" s="5">
        <f t="shared" si="2"/>
        <v>11.554945389624029</v>
      </c>
      <c r="J7" s="4">
        <f t="shared" si="4"/>
        <v>842173.81</v>
      </c>
    </row>
    <row r="8" spans="1:10" x14ac:dyDescent="0.25">
      <c r="B8" t="s">
        <v>25</v>
      </c>
      <c r="C8" s="3">
        <v>381000</v>
      </c>
      <c r="D8" s="9">
        <f t="shared" si="0"/>
        <v>1.6284695805301717</v>
      </c>
      <c r="E8" s="3">
        <v>0</v>
      </c>
      <c r="F8" s="3">
        <f t="shared" si="3"/>
        <v>381000</v>
      </c>
      <c r="G8" s="3">
        <f t="shared" si="1"/>
        <v>1.3732814941460096</v>
      </c>
      <c r="H8" s="3">
        <v>7160.86</v>
      </c>
      <c r="I8" s="9">
        <f t="shared" si="2"/>
        <v>1.879490813648294</v>
      </c>
      <c r="J8" s="3">
        <f t="shared" si="4"/>
        <v>373839.14</v>
      </c>
    </row>
    <row r="9" spans="1:10" x14ac:dyDescent="0.25">
      <c r="B9" t="s">
        <v>8</v>
      </c>
      <c r="C9" s="3">
        <v>420000</v>
      </c>
      <c r="D9" s="9">
        <f t="shared" si="0"/>
        <v>1.7951633171198742</v>
      </c>
      <c r="E9" s="3">
        <v>0</v>
      </c>
      <c r="F9" s="3">
        <f t="shared" si="3"/>
        <v>420000</v>
      </c>
      <c r="G9" s="3">
        <f t="shared" si="1"/>
        <v>1.5138536155940263</v>
      </c>
      <c r="H9" s="3">
        <v>101592.54</v>
      </c>
      <c r="I9" s="9">
        <f t="shared" si="2"/>
        <v>24.188700000000001</v>
      </c>
      <c r="J9" s="3">
        <f t="shared" si="4"/>
        <v>318407.46000000002</v>
      </c>
    </row>
    <row r="10" spans="1:10" s="1" customFormat="1" x14ac:dyDescent="0.25">
      <c r="A10" s="1" t="s">
        <v>3</v>
      </c>
      <c r="C10" s="4">
        <v>9166005.0700000003</v>
      </c>
      <c r="D10" s="5">
        <f t="shared" si="0"/>
        <v>39.177323967139962</v>
      </c>
      <c r="E10" s="4">
        <v>4108401.3</v>
      </c>
      <c r="F10" s="4">
        <f t="shared" si="3"/>
        <v>13274406.370000001</v>
      </c>
      <c r="G10" s="4">
        <f t="shared" si="1"/>
        <v>47.846447804973515</v>
      </c>
      <c r="H10" s="4">
        <v>5388947.0099999998</v>
      </c>
      <c r="I10" s="11">
        <f t="shared" si="2"/>
        <v>40.596519797517693</v>
      </c>
      <c r="J10" s="4">
        <f t="shared" si="4"/>
        <v>7885459.3600000013</v>
      </c>
    </row>
    <row r="11" spans="1:10" x14ac:dyDescent="0.25">
      <c r="B11" t="s">
        <v>10</v>
      </c>
      <c r="C11" s="3">
        <v>447600</v>
      </c>
      <c r="D11" s="9">
        <f t="shared" si="0"/>
        <v>1.9131311922448944</v>
      </c>
      <c r="E11" s="3">
        <v>0</v>
      </c>
      <c r="F11" s="3">
        <f t="shared" si="3"/>
        <v>447600</v>
      </c>
      <c r="G11" s="3">
        <f t="shared" si="1"/>
        <v>1.6133354246187768</v>
      </c>
      <c r="H11" s="3">
        <v>82964.97</v>
      </c>
      <c r="I11" s="9">
        <f t="shared" si="2"/>
        <v>18.535516085790885</v>
      </c>
      <c r="J11" s="3">
        <f t="shared" si="4"/>
        <v>364635.03</v>
      </c>
    </row>
    <row r="12" spans="1:10" x14ac:dyDescent="0.25">
      <c r="B12" t="s">
        <v>26</v>
      </c>
      <c r="C12" s="3">
        <v>168000</v>
      </c>
      <c r="D12" s="9">
        <f t="shared" si="0"/>
        <v>0.71806532684794966</v>
      </c>
      <c r="E12" s="3">
        <v>113080.8</v>
      </c>
      <c r="F12" s="3">
        <f t="shared" si="3"/>
        <v>281080.8</v>
      </c>
      <c r="G12" s="3">
        <f t="shared" si="1"/>
        <v>1.0131313937001463</v>
      </c>
      <c r="H12" s="3">
        <v>0</v>
      </c>
      <c r="I12" s="24">
        <f t="shared" si="2"/>
        <v>0</v>
      </c>
      <c r="J12" s="3">
        <f t="shared" si="4"/>
        <v>281080.8</v>
      </c>
    </row>
    <row r="13" spans="1:10" x14ac:dyDescent="0.25">
      <c r="B13" t="s">
        <v>11</v>
      </c>
      <c r="C13" s="3">
        <v>682005.07</v>
      </c>
      <c r="D13" s="9">
        <f t="shared" si="0"/>
        <v>2.9150249613185046</v>
      </c>
      <c r="E13" s="3">
        <v>0</v>
      </c>
      <c r="F13" s="3">
        <f t="shared" si="3"/>
        <v>682005.07</v>
      </c>
      <c r="G13" s="3">
        <f t="shared" si="1"/>
        <v>2.4582281930308501</v>
      </c>
      <c r="H13" s="3">
        <v>34931.040000000001</v>
      </c>
      <c r="I13" s="9">
        <f t="shared" si="2"/>
        <v>5.1218152967689816</v>
      </c>
      <c r="J13" s="3">
        <f>F13-H13</f>
        <v>647074.02999999991</v>
      </c>
    </row>
    <row r="14" spans="1:10" x14ac:dyDescent="0.25">
      <c r="B14" t="s">
        <v>12</v>
      </c>
      <c r="C14" s="3">
        <v>24000</v>
      </c>
      <c r="D14" s="9">
        <f t="shared" si="0"/>
        <v>0.10258076097827852</v>
      </c>
      <c r="E14" s="3">
        <v>0</v>
      </c>
      <c r="F14" s="3">
        <f t="shared" si="3"/>
        <v>24000</v>
      </c>
      <c r="G14" s="3">
        <f t="shared" si="1"/>
        <v>8.6505920891087218E-2</v>
      </c>
      <c r="H14" s="3">
        <v>0</v>
      </c>
      <c r="I14" s="9">
        <f t="shared" si="2"/>
        <v>0</v>
      </c>
      <c r="J14" s="3">
        <f t="shared" ref="J14:J21" si="5">F14-H14</f>
        <v>24000</v>
      </c>
    </row>
    <row r="15" spans="1:10" x14ac:dyDescent="0.25">
      <c r="B15" t="s">
        <v>22</v>
      </c>
      <c r="C15" s="3">
        <v>7740900</v>
      </c>
      <c r="D15" s="9">
        <f t="shared" si="0"/>
        <v>33.08614219403151</v>
      </c>
      <c r="E15" s="3">
        <v>3995320.5</v>
      </c>
      <c r="F15" s="3">
        <f t="shared" si="3"/>
        <v>11736220.5</v>
      </c>
      <c r="G15" s="3">
        <f t="shared" si="1"/>
        <v>42.302190088889837</v>
      </c>
      <c r="H15" s="3">
        <v>5234522.1399999997</v>
      </c>
      <c r="I15" s="10">
        <f t="shared" si="2"/>
        <v>44.601429736259639</v>
      </c>
      <c r="J15" s="3">
        <f t="shared" si="5"/>
        <v>6501698.3600000003</v>
      </c>
    </row>
    <row r="16" spans="1:10" x14ac:dyDescent="0.25">
      <c r="A16" s="6" t="s">
        <v>21</v>
      </c>
      <c r="C16" s="4">
        <v>240000</v>
      </c>
      <c r="D16" s="5">
        <f t="shared" si="0"/>
        <v>1.0258076097827853</v>
      </c>
      <c r="E16" s="4">
        <v>0</v>
      </c>
      <c r="F16" s="4">
        <f t="shared" si="3"/>
        <v>240000</v>
      </c>
      <c r="G16" s="4">
        <f t="shared" si="1"/>
        <v>0.86505920891087218</v>
      </c>
      <c r="H16" s="4">
        <v>0</v>
      </c>
      <c r="I16" s="25">
        <f t="shared" si="2"/>
        <v>0</v>
      </c>
      <c r="J16" s="4">
        <f t="shared" si="5"/>
        <v>240000</v>
      </c>
    </row>
    <row r="17" spans="1:10" x14ac:dyDescent="0.25">
      <c r="A17" s="6"/>
      <c r="B17" t="s">
        <v>23</v>
      </c>
      <c r="C17" s="3">
        <v>240000</v>
      </c>
      <c r="D17" s="9">
        <f t="shared" si="0"/>
        <v>1.0258076097827853</v>
      </c>
      <c r="E17" s="3">
        <v>0</v>
      </c>
      <c r="F17" s="3">
        <f t="shared" si="3"/>
        <v>240000</v>
      </c>
      <c r="G17" s="3">
        <f t="shared" si="1"/>
        <v>0.86505920891087218</v>
      </c>
      <c r="H17" s="3">
        <v>0</v>
      </c>
      <c r="I17" s="24">
        <f t="shared" si="2"/>
        <v>0</v>
      </c>
      <c r="J17" s="3">
        <f t="shared" si="5"/>
        <v>240000</v>
      </c>
    </row>
    <row r="18" spans="1:10" s="1" customFormat="1" x14ac:dyDescent="0.25">
      <c r="A18" s="1" t="s">
        <v>13</v>
      </c>
      <c r="C18" s="4">
        <v>448500</v>
      </c>
      <c r="D18" s="9">
        <f t="shared" si="0"/>
        <v>1.9169779707815799</v>
      </c>
      <c r="E18" s="4">
        <v>239164.39</v>
      </c>
      <c r="F18" s="4">
        <f t="shared" si="3"/>
        <v>687664.39</v>
      </c>
      <c r="G18" s="4">
        <f t="shared" si="1"/>
        <v>2.4786267217065729</v>
      </c>
      <c r="H18" s="4">
        <v>0</v>
      </c>
      <c r="I18" s="5">
        <f t="shared" si="2"/>
        <v>0</v>
      </c>
      <c r="J18" s="4">
        <f t="shared" si="5"/>
        <v>687664.39</v>
      </c>
    </row>
    <row r="19" spans="1:10" x14ac:dyDescent="0.25">
      <c r="B19" t="s">
        <v>14</v>
      </c>
      <c r="C19" s="3">
        <v>330000</v>
      </c>
      <c r="D19">
        <f t="shared" si="0"/>
        <v>1.4104854634513297</v>
      </c>
      <c r="E19" s="3">
        <v>0</v>
      </c>
      <c r="F19" s="3">
        <f t="shared" si="3"/>
        <v>330000</v>
      </c>
      <c r="G19" s="3">
        <f t="shared" si="1"/>
        <v>1.1894564122524494</v>
      </c>
      <c r="H19" s="3">
        <v>0</v>
      </c>
      <c r="I19" s="9">
        <f t="shared" si="2"/>
        <v>0</v>
      </c>
      <c r="J19" s="3">
        <f t="shared" si="5"/>
        <v>330000</v>
      </c>
    </row>
    <row r="20" spans="1:10" x14ac:dyDescent="0.25">
      <c r="B20" t="s">
        <v>24</v>
      </c>
      <c r="C20" s="3">
        <v>43500</v>
      </c>
      <c r="D20">
        <f t="shared" si="0"/>
        <v>0.18592762927312984</v>
      </c>
      <c r="E20" s="3">
        <v>0</v>
      </c>
      <c r="F20" s="3">
        <f t="shared" si="3"/>
        <v>43500</v>
      </c>
      <c r="G20" s="3">
        <f t="shared" si="1"/>
        <v>0.15679198161509558</v>
      </c>
      <c r="H20" s="3">
        <v>0</v>
      </c>
      <c r="I20" s="9">
        <f t="shared" si="2"/>
        <v>0</v>
      </c>
      <c r="J20" s="3">
        <f t="shared" si="5"/>
        <v>43500</v>
      </c>
    </row>
    <row r="21" spans="1:10" x14ac:dyDescent="0.25">
      <c r="B21" t="s">
        <v>15</v>
      </c>
      <c r="C21" s="3">
        <v>75000</v>
      </c>
      <c r="D21">
        <f t="shared" si="0"/>
        <v>0.32056487805712036</v>
      </c>
      <c r="E21" s="3">
        <v>0</v>
      </c>
      <c r="F21" s="3">
        <f t="shared" si="3"/>
        <v>75000</v>
      </c>
      <c r="G21" s="3">
        <f t="shared" si="1"/>
        <v>0.27033100278464756</v>
      </c>
      <c r="H21" s="3">
        <v>0</v>
      </c>
      <c r="I21" s="24">
        <f t="shared" si="2"/>
        <v>0</v>
      </c>
      <c r="J21" s="3">
        <f t="shared" si="5"/>
        <v>75000</v>
      </c>
    </row>
    <row r="22" spans="1:10" s="1" customFormat="1" x14ac:dyDescent="0.25">
      <c r="A22" s="7" t="s">
        <v>16</v>
      </c>
      <c r="C22" s="4">
        <v>0</v>
      </c>
      <c r="D22" s="5">
        <f t="shared" si="0"/>
        <v>0</v>
      </c>
      <c r="E22" s="4">
        <v>0</v>
      </c>
      <c r="F22" s="4">
        <f t="shared" si="3"/>
        <v>0</v>
      </c>
      <c r="G22" s="4">
        <f t="shared" si="1"/>
        <v>0</v>
      </c>
      <c r="H22" s="4">
        <v>0</v>
      </c>
      <c r="I22" s="4">
        <v>0</v>
      </c>
      <c r="J22" s="4">
        <v>0</v>
      </c>
    </row>
    <row r="23" spans="1:10" x14ac:dyDescent="0.25">
      <c r="A23" s="8" t="s">
        <v>19</v>
      </c>
      <c r="C23" s="4">
        <v>0</v>
      </c>
      <c r="D23" s="5">
        <f t="shared" si="0"/>
        <v>0</v>
      </c>
      <c r="E23" s="4">
        <v>0</v>
      </c>
      <c r="F23" s="4">
        <f t="shared" si="3"/>
        <v>0</v>
      </c>
      <c r="G23" s="4">
        <f t="shared" si="1"/>
        <v>0</v>
      </c>
      <c r="H23" s="4">
        <v>0</v>
      </c>
      <c r="I23" s="4">
        <v>0</v>
      </c>
      <c r="J23" s="4">
        <v>0</v>
      </c>
    </row>
    <row r="24" spans="1:10" s="1" customFormat="1" x14ac:dyDescent="0.25">
      <c r="A24" s="8" t="s">
        <v>20</v>
      </c>
      <c r="C24" s="4">
        <v>0</v>
      </c>
      <c r="D24" s="5">
        <f t="shared" si="0"/>
        <v>0</v>
      </c>
      <c r="E24" s="4">
        <v>0</v>
      </c>
      <c r="F24" s="4">
        <f t="shared" si="3"/>
        <v>0</v>
      </c>
      <c r="G24" s="4">
        <f t="shared" si="1"/>
        <v>0</v>
      </c>
      <c r="H24" s="4">
        <v>0</v>
      </c>
      <c r="I24" s="4">
        <v>0</v>
      </c>
      <c r="J24" s="4">
        <v>0</v>
      </c>
    </row>
    <row r="25" spans="1:10" x14ac:dyDescent="0.25">
      <c r="A25" s="7" t="s">
        <v>17</v>
      </c>
      <c r="C25" s="4">
        <v>0</v>
      </c>
      <c r="D25" s="5">
        <f t="shared" si="0"/>
        <v>0</v>
      </c>
      <c r="E25" s="4">
        <v>0</v>
      </c>
      <c r="F25" s="4">
        <f t="shared" si="3"/>
        <v>0</v>
      </c>
      <c r="G25" s="4">
        <f t="shared" si="1"/>
        <v>0</v>
      </c>
      <c r="H25" s="4">
        <v>0</v>
      </c>
      <c r="I25" s="4">
        <v>0</v>
      </c>
      <c r="J25" s="4">
        <v>0</v>
      </c>
    </row>
    <row r="26" spans="1:10" x14ac:dyDescent="0.25">
      <c r="A26" s="1" t="s">
        <v>18</v>
      </c>
      <c r="C26" s="4">
        <v>23396200</v>
      </c>
      <c r="D26" s="1">
        <f t="shared" si="0"/>
        <v>100</v>
      </c>
      <c r="E26" s="4">
        <v>4347565.6900000004</v>
      </c>
      <c r="F26" s="4">
        <f t="shared" si="3"/>
        <v>27743765.690000001</v>
      </c>
      <c r="G26" s="4">
        <f t="shared" si="1"/>
        <v>100</v>
      </c>
      <c r="H26" s="4">
        <v>8272424.7800000003</v>
      </c>
      <c r="I26" s="5">
        <f>(H26*100)/F26</f>
        <v>29.8172384831729</v>
      </c>
      <c r="J26" s="4">
        <f>F26-H26</f>
        <v>19471340.91</v>
      </c>
    </row>
    <row r="31" spans="1:10" x14ac:dyDescent="0.25">
      <c r="B31" s="13" t="s">
        <v>1</v>
      </c>
      <c r="C31" s="14" t="s">
        <v>27</v>
      </c>
      <c r="D31" s="12"/>
      <c r="E31" s="2"/>
    </row>
    <row r="32" spans="1:10" x14ac:dyDescent="0.25">
      <c r="B32" s="15" t="s">
        <v>28</v>
      </c>
      <c r="C32" s="16">
        <v>8272424.7800000003</v>
      </c>
    </row>
    <row r="33" spans="2:3" x14ac:dyDescent="0.25">
      <c r="B33" s="15" t="s">
        <v>29</v>
      </c>
      <c r="C33" s="16">
        <v>19471340.91</v>
      </c>
    </row>
    <row r="34" spans="2:3" x14ac:dyDescent="0.25">
      <c r="B34" s="15"/>
      <c r="C34" s="16">
        <f>SUM(C32:C33)</f>
        <v>27743765.690000001</v>
      </c>
    </row>
    <row r="53" spans="2:6" x14ac:dyDescent="0.25">
      <c r="B53" s="12"/>
      <c r="C53" s="12"/>
      <c r="D53" s="12"/>
      <c r="E53" s="2"/>
      <c r="F53" s="2"/>
    </row>
    <row r="54" spans="2:6" x14ac:dyDescent="0.25">
      <c r="B54" s="13" t="s">
        <v>0</v>
      </c>
      <c r="C54" s="14" t="s">
        <v>35</v>
      </c>
      <c r="D54" s="12"/>
      <c r="E54" s="2"/>
    </row>
    <row r="55" spans="2:6" x14ac:dyDescent="0.25">
      <c r="B55" s="15" t="s">
        <v>21</v>
      </c>
      <c r="C55" s="16">
        <v>240000</v>
      </c>
    </row>
    <row r="56" spans="2:6" x14ac:dyDescent="0.25">
      <c r="B56" s="15" t="s">
        <v>13</v>
      </c>
      <c r="C56" s="16">
        <v>687664.39</v>
      </c>
      <c r="D56" s="18"/>
      <c r="E56" s="23"/>
    </row>
    <row r="57" spans="2:6" x14ac:dyDescent="0.25">
      <c r="B57" s="17" t="s">
        <v>7</v>
      </c>
      <c r="C57" s="16">
        <v>952200</v>
      </c>
    </row>
    <row r="58" spans="2:6" x14ac:dyDescent="0.25">
      <c r="B58" s="15" t="s">
        <v>9</v>
      </c>
      <c r="C58" s="16">
        <v>12589494.93</v>
      </c>
    </row>
    <row r="59" spans="2:6" x14ac:dyDescent="0.25">
      <c r="B59" s="15" t="s">
        <v>3</v>
      </c>
      <c r="C59" s="16">
        <v>13274406.370000001</v>
      </c>
    </row>
    <row r="60" spans="2:6" x14ac:dyDescent="0.25">
      <c r="B60" s="15"/>
      <c r="C60" s="26">
        <f>SUM(C55:C59)</f>
        <v>27743765.690000001</v>
      </c>
    </row>
  </sheetData>
  <sortState xmlns:xlrd2="http://schemas.microsoft.com/office/spreadsheetml/2017/richdata2" ref="B55:C59">
    <sortCondition ref="C59"/>
  </sortState>
  <mergeCells count="1">
    <mergeCell ref="A2:B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FF956-93BC-4A8B-9AF0-3A6282B529DA}">
  <dimension ref="A2:J61"/>
  <sheetViews>
    <sheetView topLeftCell="A28" zoomScale="115" zoomScaleNormal="115" workbookViewId="0">
      <selection activeCell="H31" sqref="H31"/>
    </sheetView>
  </sheetViews>
  <sheetFormatPr baseColWidth="10" defaultRowHeight="15" x14ac:dyDescent="0.25"/>
  <cols>
    <col min="1" max="1" width="3.28515625" customWidth="1"/>
    <col min="2" max="2" width="49.140625" customWidth="1"/>
    <col min="3" max="3" width="18.5703125" customWidth="1"/>
    <col min="4" max="4" width="7.85546875" customWidth="1"/>
    <col min="5" max="6" width="18.5703125" style="3" customWidth="1"/>
    <col min="7" max="7" width="7.85546875" style="3" customWidth="1"/>
    <col min="8" max="8" width="18.5703125" style="3" customWidth="1"/>
    <col min="9" max="9" width="7.7109375" customWidth="1"/>
    <col min="10" max="10" width="18.5703125" style="3" customWidth="1"/>
  </cols>
  <sheetData>
    <row r="2" spans="1:10" ht="30" x14ac:dyDescent="0.25">
      <c r="A2" s="27" t="s">
        <v>0</v>
      </c>
      <c r="B2" s="27"/>
      <c r="C2" s="19" t="s">
        <v>30</v>
      </c>
      <c r="D2" s="21" t="s">
        <v>31</v>
      </c>
      <c r="E2" s="22" t="s">
        <v>32</v>
      </c>
      <c r="F2" s="19" t="s">
        <v>33</v>
      </c>
      <c r="G2" s="21" t="s">
        <v>31</v>
      </c>
      <c r="H2" s="19" t="s">
        <v>34</v>
      </c>
      <c r="I2" s="20" t="s">
        <v>31</v>
      </c>
      <c r="J2" s="2" t="s">
        <v>2</v>
      </c>
    </row>
    <row r="3" spans="1:10" s="1" customFormat="1" x14ac:dyDescent="0.25">
      <c r="A3" s="1" t="s">
        <v>9</v>
      </c>
      <c r="C3" s="4">
        <v>12589494.93</v>
      </c>
      <c r="D3" s="1">
        <f t="shared" ref="D3:D27" si="0">(C3*100)/$C$27</f>
        <v>53.809998760482472</v>
      </c>
      <c r="E3" s="3">
        <v>0</v>
      </c>
      <c r="F3" s="4">
        <f>C3+E3</f>
        <v>12589494.93</v>
      </c>
      <c r="G3" s="4">
        <f t="shared" ref="G3:G27" si="1">(F3*100)/$F$27</f>
        <v>45.3161757940182</v>
      </c>
      <c r="H3" s="4">
        <v>5642618.0899999999</v>
      </c>
      <c r="I3" s="5">
        <f t="shared" ref="I3:I22" si="2">(H3*100)/F3</f>
        <v>44.820051331479426</v>
      </c>
      <c r="J3" s="4">
        <f>F3-H3</f>
        <v>6946876.8399999999</v>
      </c>
    </row>
    <row r="4" spans="1:10" x14ac:dyDescent="0.25">
      <c r="B4" t="s">
        <v>4</v>
      </c>
      <c r="C4" s="3">
        <v>8781489.2400000002</v>
      </c>
      <c r="D4" s="9">
        <f t="shared" si="0"/>
        <v>37.533827031740195</v>
      </c>
      <c r="E4" s="3">
        <v>-8676.7900000000009</v>
      </c>
      <c r="F4" s="3">
        <f t="shared" ref="F4:F27" si="3">C4+E4</f>
        <v>8772812.4500000011</v>
      </c>
      <c r="G4" s="3">
        <f t="shared" si="1"/>
        <v>31.577939655451416</v>
      </c>
      <c r="H4" s="3">
        <v>4288230.08</v>
      </c>
      <c r="I4" s="9">
        <f t="shared" si="2"/>
        <v>48.880904549600849</v>
      </c>
      <c r="J4" s="3">
        <f t="shared" ref="J4:J12" si="4">F4-H4</f>
        <v>4484582.370000001</v>
      </c>
    </row>
    <row r="5" spans="1:10" x14ac:dyDescent="0.25">
      <c r="B5" t="s">
        <v>5</v>
      </c>
      <c r="C5" s="3">
        <v>1053401.29</v>
      </c>
      <c r="D5" s="9">
        <f t="shared" si="0"/>
        <v>4.5024460809875109</v>
      </c>
      <c r="E5" s="3">
        <v>57116.14</v>
      </c>
      <c r="F5" s="3">
        <f t="shared" si="3"/>
        <v>1110517.43</v>
      </c>
      <c r="G5" s="3">
        <f t="shared" si="1"/>
        <v>3.9973329637141606</v>
      </c>
      <c r="H5" s="3">
        <v>222746.78</v>
      </c>
      <c r="I5" s="9">
        <f t="shared" si="2"/>
        <v>20.057927411368951</v>
      </c>
      <c r="J5" s="3">
        <f t="shared" si="4"/>
        <v>887770.64999999991</v>
      </c>
    </row>
    <row r="6" spans="1:10" x14ac:dyDescent="0.25">
      <c r="B6" t="s">
        <v>6</v>
      </c>
      <c r="C6" s="3">
        <v>2279804.4</v>
      </c>
      <c r="D6" s="9">
        <f t="shared" si="0"/>
        <v>9.7443362597344869</v>
      </c>
      <c r="E6" s="3">
        <v>0</v>
      </c>
      <c r="F6" s="3">
        <f t="shared" si="3"/>
        <v>2279804.4</v>
      </c>
      <c r="G6" s="3">
        <f t="shared" si="1"/>
        <v>8.2062082347870788</v>
      </c>
      <c r="H6" s="3">
        <v>1121221.93</v>
      </c>
      <c r="I6" s="9">
        <f t="shared" si="2"/>
        <v>49.180619618068988</v>
      </c>
      <c r="J6" s="3">
        <f t="shared" si="4"/>
        <v>1158582.47</v>
      </c>
    </row>
    <row r="7" spans="1:10" s="1" customFormat="1" x14ac:dyDescent="0.25">
      <c r="A7" s="1" t="s">
        <v>7</v>
      </c>
      <c r="C7" s="4">
        <v>952200</v>
      </c>
      <c r="D7" s="5">
        <f t="shared" si="0"/>
        <v>4.0698916918132007</v>
      </c>
      <c r="E7" s="4">
        <v>589</v>
      </c>
      <c r="F7" s="4">
        <f t="shared" si="3"/>
        <v>952789</v>
      </c>
      <c r="G7" s="4">
        <f t="shared" si="1"/>
        <v>3.4295858617583801</v>
      </c>
      <c r="H7" s="4">
        <v>324287.09000000003</v>
      </c>
      <c r="I7" s="5">
        <f t="shared" si="2"/>
        <v>34.035561913498164</v>
      </c>
      <c r="J7" s="4">
        <f t="shared" si="4"/>
        <v>628501.90999999992</v>
      </c>
    </row>
    <row r="8" spans="1:10" x14ac:dyDescent="0.25">
      <c r="B8" t="s">
        <v>25</v>
      </c>
      <c r="C8" s="3">
        <v>381000</v>
      </c>
      <c r="D8" s="9">
        <f t="shared" si="0"/>
        <v>1.6284695805301717</v>
      </c>
      <c r="E8" s="3">
        <v>589</v>
      </c>
      <c r="F8" s="3">
        <f t="shared" si="3"/>
        <v>381589</v>
      </c>
      <c r="G8" s="3">
        <f t="shared" si="1"/>
        <v>1.3735383588627896</v>
      </c>
      <c r="H8" s="3">
        <v>119174.7</v>
      </c>
      <c r="I8" s="9">
        <f t="shared" si="2"/>
        <v>31.231167565102769</v>
      </c>
      <c r="J8" s="3">
        <f t="shared" si="4"/>
        <v>262414.3</v>
      </c>
    </row>
    <row r="9" spans="1:10" x14ac:dyDescent="0.25">
      <c r="B9" t="s">
        <v>8</v>
      </c>
      <c r="C9" s="3">
        <v>420000</v>
      </c>
      <c r="D9" s="9">
        <f t="shared" si="0"/>
        <v>1.7951633171198742</v>
      </c>
      <c r="E9" s="3">
        <v>0</v>
      </c>
      <c r="F9" s="3">
        <f t="shared" si="3"/>
        <v>420000</v>
      </c>
      <c r="G9" s="3">
        <f t="shared" si="1"/>
        <v>1.5117996344820517</v>
      </c>
      <c r="H9" s="3">
        <v>196383.59</v>
      </c>
      <c r="I9" s="9">
        <f t="shared" si="2"/>
        <v>46.757997619047622</v>
      </c>
      <c r="J9" s="3">
        <f t="shared" si="4"/>
        <v>223616.41</v>
      </c>
    </row>
    <row r="10" spans="1:10" s="1" customFormat="1" x14ac:dyDescent="0.25">
      <c r="A10" s="1" t="s">
        <v>3</v>
      </c>
      <c r="C10" s="4">
        <v>9166005.0700000003</v>
      </c>
      <c r="D10" s="5">
        <f t="shared" si="0"/>
        <v>39.177323967139962</v>
      </c>
      <c r="E10" s="4">
        <v>4146094.9</v>
      </c>
      <c r="F10" s="4">
        <f t="shared" si="3"/>
        <v>13312099.970000001</v>
      </c>
      <c r="G10" s="4">
        <f t="shared" si="1"/>
        <v>47.917209211510794</v>
      </c>
      <c r="H10" s="4">
        <v>6480638.1699999999</v>
      </c>
      <c r="I10" s="25">
        <f t="shared" si="2"/>
        <v>48.682312967936639</v>
      </c>
      <c r="J10" s="4">
        <f t="shared" si="4"/>
        <v>6831461.8000000007</v>
      </c>
    </row>
    <row r="11" spans="1:10" x14ac:dyDescent="0.25">
      <c r="B11" t="s">
        <v>10</v>
      </c>
      <c r="C11" s="3">
        <v>447600</v>
      </c>
      <c r="D11" s="9">
        <f t="shared" si="0"/>
        <v>1.9131311922448944</v>
      </c>
      <c r="E11" s="3">
        <v>0</v>
      </c>
      <c r="F11" s="3">
        <f t="shared" si="3"/>
        <v>447600</v>
      </c>
      <c r="G11" s="3">
        <f t="shared" si="1"/>
        <v>1.6111464676051581</v>
      </c>
      <c r="H11" s="3">
        <v>164849.22</v>
      </c>
      <c r="I11" s="9">
        <f t="shared" si="2"/>
        <v>36.829584450402145</v>
      </c>
      <c r="J11" s="3">
        <f t="shared" si="4"/>
        <v>282750.78000000003</v>
      </c>
    </row>
    <row r="12" spans="1:10" x14ac:dyDescent="0.25">
      <c r="B12" t="s">
        <v>26</v>
      </c>
      <c r="C12" s="3">
        <v>168000</v>
      </c>
      <c r="D12" s="9">
        <f t="shared" si="0"/>
        <v>0.71806532684794966</v>
      </c>
      <c r="E12" s="3">
        <v>150774.39999999999</v>
      </c>
      <c r="F12" s="3">
        <f t="shared" si="3"/>
        <v>318774.40000000002</v>
      </c>
      <c r="G12" s="3">
        <f t="shared" si="1"/>
        <v>1.1474357652434177</v>
      </c>
      <c r="H12" s="3">
        <v>308873.2</v>
      </c>
      <c r="I12" s="10">
        <f t="shared" si="2"/>
        <v>96.893978939337657</v>
      </c>
      <c r="J12" s="3">
        <f t="shared" si="4"/>
        <v>9901.2000000000116</v>
      </c>
    </row>
    <row r="13" spans="1:10" x14ac:dyDescent="0.25">
      <c r="B13" t="s">
        <v>11</v>
      </c>
      <c r="C13" s="3">
        <v>682005.07</v>
      </c>
      <c r="D13" s="9">
        <f t="shared" si="0"/>
        <v>2.9150249613185046</v>
      </c>
      <c r="E13" s="3">
        <v>0</v>
      </c>
      <c r="F13" s="3">
        <f t="shared" si="3"/>
        <v>682005.07</v>
      </c>
      <c r="G13" s="3">
        <f t="shared" si="1"/>
        <v>2.4548928941450145</v>
      </c>
      <c r="H13" s="3">
        <v>117368.74</v>
      </c>
      <c r="I13" s="9">
        <f t="shared" si="2"/>
        <v>17.209364733901467</v>
      </c>
      <c r="J13" s="3">
        <f>F13-H13</f>
        <v>564636.32999999996</v>
      </c>
    </row>
    <row r="14" spans="1:10" x14ac:dyDescent="0.25">
      <c r="B14" t="s">
        <v>12</v>
      </c>
      <c r="C14" s="3">
        <v>24000</v>
      </c>
      <c r="D14" s="9">
        <f t="shared" si="0"/>
        <v>0.10258076097827852</v>
      </c>
      <c r="E14" s="3">
        <v>0</v>
      </c>
      <c r="F14" s="3">
        <f t="shared" si="3"/>
        <v>24000</v>
      </c>
      <c r="G14" s="3">
        <f t="shared" si="1"/>
        <v>8.6388550541831532E-2</v>
      </c>
      <c r="H14" s="3">
        <v>3258</v>
      </c>
      <c r="I14" s="9">
        <f t="shared" si="2"/>
        <v>13.574999999999999</v>
      </c>
      <c r="J14" s="3">
        <f t="shared" ref="J14:J22" si="5">F14-H14</f>
        <v>20742</v>
      </c>
    </row>
    <row r="15" spans="1:10" x14ac:dyDescent="0.25">
      <c r="B15" t="s">
        <v>22</v>
      </c>
      <c r="C15" s="3">
        <v>7740900</v>
      </c>
      <c r="D15" s="9">
        <f t="shared" si="0"/>
        <v>33.08614219403151</v>
      </c>
      <c r="E15" s="3">
        <v>3995320.5</v>
      </c>
      <c r="F15" s="3">
        <f t="shared" si="3"/>
        <v>11736220.5</v>
      </c>
      <c r="G15" s="3">
        <f t="shared" si="1"/>
        <v>42.244794909763719</v>
      </c>
      <c r="H15" s="3">
        <v>5839672.1500000004</v>
      </c>
      <c r="I15" s="24">
        <f t="shared" si="2"/>
        <v>49.75768945377262</v>
      </c>
      <c r="J15" s="3">
        <f t="shared" si="5"/>
        <v>5896548.3499999996</v>
      </c>
    </row>
    <row r="16" spans="1:10" x14ac:dyDescent="0.25">
      <c r="A16" s="6" t="s">
        <v>21</v>
      </c>
      <c r="C16" s="4">
        <v>240000</v>
      </c>
      <c r="D16" s="5">
        <f t="shared" si="0"/>
        <v>1.0258076097827853</v>
      </c>
      <c r="E16" s="4">
        <v>0</v>
      </c>
      <c r="F16" s="4">
        <f t="shared" si="3"/>
        <v>240000</v>
      </c>
      <c r="G16" s="4">
        <f t="shared" si="1"/>
        <v>0.86388550541831532</v>
      </c>
      <c r="H16" s="4">
        <v>0</v>
      </c>
      <c r="I16" s="25">
        <f t="shared" si="2"/>
        <v>0</v>
      </c>
      <c r="J16" s="4">
        <f t="shared" si="5"/>
        <v>240000</v>
      </c>
    </row>
    <row r="17" spans="1:10" x14ac:dyDescent="0.25">
      <c r="A17" s="6"/>
      <c r="B17" t="s">
        <v>23</v>
      </c>
      <c r="C17" s="3">
        <v>240000</v>
      </c>
      <c r="D17" s="9">
        <f t="shared" si="0"/>
        <v>1.0258076097827853</v>
      </c>
      <c r="E17" s="3">
        <v>0</v>
      </c>
      <c r="F17" s="3">
        <f t="shared" si="3"/>
        <v>240000</v>
      </c>
      <c r="G17" s="3">
        <f t="shared" si="1"/>
        <v>0.86388550541831532</v>
      </c>
      <c r="H17" s="3">
        <v>0</v>
      </c>
      <c r="I17" s="24">
        <f t="shared" si="2"/>
        <v>0</v>
      </c>
      <c r="J17" s="3">
        <f t="shared" si="5"/>
        <v>240000</v>
      </c>
    </row>
    <row r="18" spans="1:10" s="1" customFormat="1" x14ac:dyDescent="0.25">
      <c r="A18" s="1" t="s">
        <v>13</v>
      </c>
      <c r="C18" s="4">
        <v>448500</v>
      </c>
      <c r="D18" s="9">
        <f t="shared" si="0"/>
        <v>1.9169779707815799</v>
      </c>
      <c r="E18" s="4">
        <v>238575.39</v>
      </c>
      <c r="F18" s="4">
        <f t="shared" si="3"/>
        <v>687075.39</v>
      </c>
      <c r="G18" s="4">
        <f t="shared" si="1"/>
        <v>2.4731436272943172</v>
      </c>
      <c r="H18" s="4">
        <v>20416</v>
      </c>
      <c r="I18" s="5">
        <f t="shared" si="2"/>
        <v>2.9714352016013845</v>
      </c>
      <c r="J18" s="4">
        <f t="shared" si="5"/>
        <v>666659.39</v>
      </c>
    </row>
    <row r="19" spans="1:10" x14ac:dyDescent="0.25">
      <c r="B19" t="s">
        <v>14</v>
      </c>
      <c r="C19" s="3">
        <v>330000</v>
      </c>
      <c r="D19">
        <f t="shared" si="0"/>
        <v>1.4104854634513297</v>
      </c>
      <c r="E19" s="3">
        <v>-589</v>
      </c>
      <c r="F19" s="3">
        <f t="shared" si="3"/>
        <v>329411</v>
      </c>
      <c r="G19" s="3">
        <f t="shared" si="1"/>
        <v>1.1857224509389694</v>
      </c>
      <c r="H19" s="3">
        <v>0</v>
      </c>
      <c r="I19" s="9">
        <f t="shared" si="2"/>
        <v>0</v>
      </c>
      <c r="J19" s="3">
        <f t="shared" si="5"/>
        <v>329411</v>
      </c>
    </row>
    <row r="20" spans="1:10" x14ac:dyDescent="0.25">
      <c r="B20" t="s">
        <v>24</v>
      </c>
      <c r="C20" s="3">
        <v>43500</v>
      </c>
      <c r="D20">
        <f t="shared" si="0"/>
        <v>0.18592762927312984</v>
      </c>
      <c r="E20" s="3">
        <v>0</v>
      </c>
      <c r="F20" s="3">
        <f t="shared" si="3"/>
        <v>43500</v>
      </c>
      <c r="G20" s="3">
        <f t="shared" si="1"/>
        <v>0.15657924785706964</v>
      </c>
      <c r="H20" s="3">
        <v>0</v>
      </c>
      <c r="I20" s="9">
        <f t="shared" si="2"/>
        <v>0</v>
      </c>
      <c r="J20" s="3">
        <f t="shared" si="5"/>
        <v>43500</v>
      </c>
    </row>
    <row r="21" spans="1:10" x14ac:dyDescent="0.25">
      <c r="B21" t="s">
        <v>36</v>
      </c>
      <c r="C21" s="3">
        <v>0</v>
      </c>
      <c r="D21" s="9">
        <f t="shared" si="0"/>
        <v>0</v>
      </c>
      <c r="E21" s="3">
        <v>239164.39</v>
      </c>
      <c r="F21" s="3">
        <f t="shared" si="3"/>
        <v>239164.39</v>
      </c>
      <c r="G21" s="3">
        <f t="shared" si="1"/>
        <v>0.86087770805505448</v>
      </c>
      <c r="H21" s="3">
        <v>0</v>
      </c>
      <c r="I21" s="9">
        <f t="shared" si="2"/>
        <v>0</v>
      </c>
      <c r="J21" s="3">
        <f t="shared" si="5"/>
        <v>239164.39</v>
      </c>
    </row>
    <row r="22" spans="1:10" x14ac:dyDescent="0.25">
      <c r="B22" t="s">
        <v>15</v>
      </c>
      <c r="C22" s="3">
        <v>75000</v>
      </c>
      <c r="D22">
        <f t="shared" si="0"/>
        <v>0.32056487805712036</v>
      </c>
      <c r="E22" s="3">
        <v>0</v>
      </c>
      <c r="F22" s="3">
        <f t="shared" si="3"/>
        <v>75000</v>
      </c>
      <c r="G22" s="3">
        <f t="shared" si="1"/>
        <v>0.26996422044322355</v>
      </c>
      <c r="H22" s="3">
        <v>20416</v>
      </c>
      <c r="I22" s="24">
        <f t="shared" si="2"/>
        <v>27.221333333333334</v>
      </c>
      <c r="J22" s="3">
        <f t="shared" si="5"/>
        <v>54584</v>
      </c>
    </row>
    <row r="23" spans="1:10" s="1" customFormat="1" x14ac:dyDescent="0.25">
      <c r="A23" s="7" t="s">
        <v>16</v>
      </c>
      <c r="C23" s="4">
        <v>0</v>
      </c>
      <c r="D23" s="5">
        <f t="shared" si="0"/>
        <v>0</v>
      </c>
      <c r="E23" s="4">
        <v>0</v>
      </c>
      <c r="F23" s="4">
        <f t="shared" si="3"/>
        <v>0</v>
      </c>
      <c r="G23" s="4">
        <f t="shared" si="1"/>
        <v>0</v>
      </c>
      <c r="H23" s="4">
        <v>0</v>
      </c>
      <c r="I23" s="4">
        <v>0</v>
      </c>
      <c r="J23" s="4">
        <v>0</v>
      </c>
    </row>
    <row r="24" spans="1:10" x14ac:dyDescent="0.25">
      <c r="A24" s="8" t="s">
        <v>19</v>
      </c>
      <c r="C24" s="4">
        <v>0</v>
      </c>
      <c r="D24" s="5">
        <f t="shared" si="0"/>
        <v>0</v>
      </c>
      <c r="E24" s="4">
        <v>0</v>
      </c>
      <c r="F24" s="4">
        <f t="shared" si="3"/>
        <v>0</v>
      </c>
      <c r="G24" s="4">
        <f t="shared" si="1"/>
        <v>0</v>
      </c>
      <c r="H24" s="4">
        <v>0</v>
      </c>
      <c r="I24" s="4">
        <v>0</v>
      </c>
      <c r="J24" s="4">
        <v>0</v>
      </c>
    </row>
    <row r="25" spans="1:10" s="1" customFormat="1" x14ac:dyDescent="0.25">
      <c r="A25" s="8" t="s">
        <v>20</v>
      </c>
      <c r="C25" s="4">
        <v>0</v>
      </c>
      <c r="D25" s="5">
        <f t="shared" si="0"/>
        <v>0</v>
      </c>
      <c r="E25" s="4">
        <v>0</v>
      </c>
      <c r="F25" s="4">
        <f t="shared" si="3"/>
        <v>0</v>
      </c>
      <c r="G25" s="4">
        <f t="shared" si="1"/>
        <v>0</v>
      </c>
      <c r="H25" s="4">
        <v>0</v>
      </c>
      <c r="I25" s="4">
        <v>0</v>
      </c>
      <c r="J25" s="4">
        <v>0</v>
      </c>
    </row>
    <row r="26" spans="1:10" x14ac:dyDescent="0.25">
      <c r="A26" s="7" t="s">
        <v>17</v>
      </c>
      <c r="C26" s="4">
        <v>0</v>
      </c>
      <c r="D26" s="5">
        <f t="shared" si="0"/>
        <v>0</v>
      </c>
      <c r="E26" s="4">
        <v>0</v>
      </c>
      <c r="F26" s="4">
        <f t="shared" si="3"/>
        <v>0</v>
      </c>
      <c r="G26" s="4">
        <f t="shared" si="1"/>
        <v>0</v>
      </c>
      <c r="H26" s="4">
        <v>0</v>
      </c>
      <c r="I26" s="4">
        <v>0</v>
      </c>
      <c r="J26" s="4">
        <v>0</v>
      </c>
    </row>
    <row r="27" spans="1:10" x14ac:dyDescent="0.25">
      <c r="A27" s="1" t="s">
        <v>18</v>
      </c>
      <c r="C27" s="4">
        <v>23396200</v>
      </c>
      <c r="D27" s="1">
        <f t="shared" si="0"/>
        <v>100</v>
      </c>
      <c r="E27" s="4">
        <v>4385259.29</v>
      </c>
      <c r="F27" s="4">
        <f t="shared" si="3"/>
        <v>27781459.289999999</v>
      </c>
      <c r="G27" s="4">
        <f t="shared" si="1"/>
        <v>100</v>
      </c>
      <c r="H27" s="4">
        <v>12467959.35</v>
      </c>
      <c r="I27" s="5">
        <f>(H27*100)/F27</f>
        <v>44.878705685873996</v>
      </c>
      <c r="J27" s="4">
        <f>F27-H27</f>
        <v>15313499.939999999</v>
      </c>
    </row>
    <row r="32" spans="1:10" x14ac:dyDescent="0.25">
      <c r="B32" s="13" t="s">
        <v>1</v>
      </c>
      <c r="C32" s="14" t="s">
        <v>27</v>
      </c>
      <c r="D32" s="12"/>
      <c r="E32" s="2"/>
    </row>
    <row r="33" spans="2:3" x14ac:dyDescent="0.25">
      <c r="B33" s="15" t="s">
        <v>28</v>
      </c>
      <c r="C33" s="16">
        <v>12467959.35</v>
      </c>
    </row>
    <row r="34" spans="2:3" x14ac:dyDescent="0.25">
      <c r="B34" s="15" t="s">
        <v>29</v>
      </c>
      <c r="C34" s="16">
        <v>15313499.939999999</v>
      </c>
    </row>
    <row r="35" spans="2:3" x14ac:dyDescent="0.25">
      <c r="B35" s="15"/>
      <c r="C35" s="16">
        <f>SUM(C33:C34)</f>
        <v>27781459.289999999</v>
      </c>
    </row>
    <row r="54" spans="2:6" x14ac:dyDescent="0.25">
      <c r="B54" s="12"/>
      <c r="C54" s="12"/>
      <c r="D54" s="12"/>
      <c r="E54" s="2"/>
      <c r="F54" s="2"/>
    </row>
    <row r="55" spans="2:6" x14ac:dyDescent="0.25">
      <c r="B55" s="13" t="s">
        <v>0</v>
      </c>
      <c r="C55" s="14" t="s">
        <v>35</v>
      </c>
      <c r="D55" s="12"/>
      <c r="E55" s="2"/>
    </row>
    <row r="56" spans="2:6" x14ac:dyDescent="0.25">
      <c r="B56" s="15" t="s">
        <v>21</v>
      </c>
      <c r="C56" s="16">
        <v>240000</v>
      </c>
    </row>
    <row r="57" spans="2:6" x14ac:dyDescent="0.25">
      <c r="B57" s="15" t="s">
        <v>13</v>
      </c>
      <c r="C57" s="16">
        <v>687075.39</v>
      </c>
      <c r="D57" s="18"/>
      <c r="E57" s="23"/>
    </row>
    <row r="58" spans="2:6" x14ac:dyDescent="0.25">
      <c r="B58" s="17" t="s">
        <v>7</v>
      </c>
      <c r="C58" s="16">
        <v>952789</v>
      </c>
    </row>
    <row r="59" spans="2:6" x14ac:dyDescent="0.25">
      <c r="B59" s="15" t="s">
        <v>9</v>
      </c>
      <c r="C59" s="16">
        <v>12589494.93</v>
      </c>
    </row>
    <row r="60" spans="2:6" x14ac:dyDescent="0.25">
      <c r="B60" s="15" t="s">
        <v>3</v>
      </c>
      <c r="C60" s="16">
        <v>13312099.970000001</v>
      </c>
    </row>
    <row r="61" spans="2:6" x14ac:dyDescent="0.25">
      <c r="B61" s="15"/>
      <c r="C61" s="26">
        <f>SUM(C56:C60)</f>
        <v>27781459.289999999</v>
      </c>
    </row>
  </sheetData>
  <sortState xmlns:xlrd2="http://schemas.microsoft.com/office/spreadsheetml/2017/richdata2" ref="B56:C60">
    <sortCondition ref="C60"/>
  </sortState>
  <mergeCells count="1">
    <mergeCell ref="A2:B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720E8-256B-4B34-9A98-4317E4CBAD01}">
  <dimension ref="A2:J61"/>
  <sheetViews>
    <sheetView zoomScale="115" zoomScaleNormal="115" workbookViewId="0">
      <selection activeCell="C34" sqref="C34"/>
    </sheetView>
  </sheetViews>
  <sheetFormatPr baseColWidth="10" defaultRowHeight="15" x14ac:dyDescent="0.25"/>
  <cols>
    <col min="1" max="1" width="3.28515625" customWidth="1"/>
    <col min="2" max="2" width="49.140625" customWidth="1"/>
    <col min="3" max="3" width="18.5703125" customWidth="1"/>
    <col min="4" max="4" width="7.85546875" customWidth="1"/>
    <col min="5" max="6" width="18.5703125" style="3" customWidth="1"/>
    <col min="7" max="7" width="7.85546875" style="3" customWidth="1"/>
    <col min="8" max="8" width="18.5703125" style="3" customWidth="1"/>
    <col min="9" max="9" width="7.7109375" customWidth="1"/>
    <col min="10" max="10" width="18.5703125" style="3" customWidth="1"/>
  </cols>
  <sheetData>
    <row r="2" spans="1:10" ht="30" x14ac:dyDescent="0.25">
      <c r="A2" s="27" t="s">
        <v>0</v>
      </c>
      <c r="B2" s="27"/>
      <c r="C2" s="19" t="s">
        <v>30</v>
      </c>
      <c r="D2" s="21" t="s">
        <v>31</v>
      </c>
      <c r="E2" s="22" t="s">
        <v>32</v>
      </c>
      <c r="F2" s="19" t="s">
        <v>33</v>
      </c>
      <c r="G2" s="21" t="s">
        <v>31</v>
      </c>
      <c r="H2" s="19" t="s">
        <v>34</v>
      </c>
      <c r="I2" s="20" t="s">
        <v>31</v>
      </c>
      <c r="J2" s="2" t="s">
        <v>2</v>
      </c>
    </row>
    <row r="3" spans="1:10" s="1" customFormat="1" x14ac:dyDescent="0.25">
      <c r="A3" s="1" t="s">
        <v>9</v>
      </c>
      <c r="C3" s="4">
        <v>12589494.93</v>
      </c>
      <c r="D3" s="1">
        <f t="shared" ref="D3:D27" si="0">(C3*100)/$C$27</f>
        <v>53.809998760482472</v>
      </c>
      <c r="E3" s="4">
        <v>0</v>
      </c>
      <c r="F3" s="4">
        <f>C3+E3</f>
        <v>12589494.93</v>
      </c>
      <c r="G3" s="4">
        <f t="shared" ref="G3:G27" si="1">(F3*100)/$F$27</f>
        <v>45.254774578436127</v>
      </c>
      <c r="H3" s="4">
        <v>8306816.7300000004</v>
      </c>
      <c r="I3" s="5">
        <f t="shared" ref="I3:I22" si="2">(H3*100)/F3</f>
        <v>65.982128561848512</v>
      </c>
      <c r="J3" s="4">
        <f>F3-H3</f>
        <v>4282678.1999999993</v>
      </c>
    </row>
    <row r="4" spans="1:10" x14ac:dyDescent="0.25">
      <c r="B4" t="s">
        <v>4</v>
      </c>
      <c r="C4" s="3">
        <v>8781489.2400000002</v>
      </c>
      <c r="D4" s="9">
        <f t="shared" si="0"/>
        <v>37.533827031740195</v>
      </c>
      <c r="E4" s="3">
        <v>-34603.85</v>
      </c>
      <c r="F4" s="3">
        <f t="shared" ref="F4:F27" si="3">C4+E4</f>
        <v>8746885.3900000006</v>
      </c>
      <c r="G4" s="3">
        <f t="shared" si="1"/>
        <v>31.441954485767951</v>
      </c>
      <c r="H4" s="3">
        <v>6356265.9199999999</v>
      </c>
      <c r="I4" s="9">
        <f t="shared" si="2"/>
        <v>72.668905977285249</v>
      </c>
      <c r="J4" s="3">
        <f t="shared" ref="J4:J12" si="4">F4-H4</f>
        <v>2390619.4700000007</v>
      </c>
    </row>
    <row r="5" spans="1:10" x14ac:dyDescent="0.25">
      <c r="B5" t="s">
        <v>5</v>
      </c>
      <c r="C5" s="3">
        <v>1053401.29</v>
      </c>
      <c r="D5" s="9">
        <f t="shared" si="0"/>
        <v>4.5024460809875109</v>
      </c>
      <c r="E5" s="3">
        <v>94571.76</v>
      </c>
      <c r="F5" s="3">
        <f t="shared" si="3"/>
        <v>1147973.05</v>
      </c>
      <c r="G5" s="3">
        <f t="shared" si="1"/>
        <v>4.1265564574852878</v>
      </c>
      <c r="H5" s="3">
        <v>329513.95</v>
      </c>
      <c r="I5" s="9">
        <f t="shared" si="2"/>
        <v>28.70397959255228</v>
      </c>
      <c r="J5" s="3">
        <f t="shared" si="4"/>
        <v>818459.10000000009</v>
      </c>
    </row>
    <row r="6" spans="1:10" x14ac:dyDescent="0.25">
      <c r="B6" t="s">
        <v>6</v>
      </c>
      <c r="C6" s="3">
        <v>2279804.4</v>
      </c>
      <c r="D6" s="9">
        <f t="shared" si="0"/>
        <v>9.7443362597344869</v>
      </c>
      <c r="E6" s="3">
        <v>0</v>
      </c>
      <c r="F6" s="3">
        <f t="shared" si="3"/>
        <v>2279804.4</v>
      </c>
      <c r="G6" s="3">
        <f t="shared" si="1"/>
        <v>8.1950892214964206</v>
      </c>
      <c r="H6" s="3">
        <v>1572358.72</v>
      </c>
      <c r="I6" s="9">
        <f t="shared" si="2"/>
        <v>68.969018570189618</v>
      </c>
      <c r="J6" s="3">
        <f t="shared" si="4"/>
        <v>707445.67999999993</v>
      </c>
    </row>
    <row r="7" spans="1:10" s="1" customFormat="1" x14ac:dyDescent="0.25">
      <c r="A7" s="1" t="s">
        <v>7</v>
      </c>
      <c r="C7" s="4">
        <v>952200</v>
      </c>
      <c r="D7" s="5">
        <f t="shared" si="0"/>
        <v>4.0698916918132007</v>
      </c>
      <c r="E7" s="4">
        <v>589</v>
      </c>
      <c r="F7" s="4">
        <f t="shared" si="3"/>
        <v>952789</v>
      </c>
      <c r="G7" s="4">
        <f t="shared" si="1"/>
        <v>3.4249389396126935</v>
      </c>
      <c r="H7" s="4">
        <v>469438.61</v>
      </c>
      <c r="I7" s="5">
        <f t="shared" si="2"/>
        <v>49.26994434234652</v>
      </c>
      <c r="J7" s="4">
        <f t="shared" si="4"/>
        <v>483350.39</v>
      </c>
    </row>
    <row r="8" spans="1:10" x14ac:dyDescent="0.25">
      <c r="B8" t="s">
        <v>25</v>
      </c>
      <c r="C8" s="3">
        <v>381000</v>
      </c>
      <c r="D8" s="9">
        <f t="shared" si="0"/>
        <v>1.6284695805301717</v>
      </c>
      <c r="E8" s="3">
        <v>589</v>
      </c>
      <c r="F8" s="3">
        <f t="shared" si="3"/>
        <v>381589</v>
      </c>
      <c r="G8" s="3">
        <f t="shared" si="1"/>
        <v>1.3716772811481537</v>
      </c>
      <c r="H8" s="3">
        <v>145893.51999999999</v>
      </c>
      <c r="I8" s="9">
        <f t="shared" si="2"/>
        <v>38.233156616149834</v>
      </c>
      <c r="J8" s="3">
        <f t="shared" si="4"/>
        <v>235695.48</v>
      </c>
    </row>
    <row r="9" spans="1:10" x14ac:dyDescent="0.25">
      <c r="B9" t="s">
        <v>8</v>
      </c>
      <c r="C9" s="3">
        <v>420000</v>
      </c>
      <c r="D9" s="9">
        <f t="shared" si="0"/>
        <v>1.7951633171198742</v>
      </c>
      <c r="E9" s="3">
        <v>0</v>
      </c>
      <c r="F9" s="3">
        <f t="shared" si="3"/>
        <v>420000</v>
      </c>
      <c r="G9" s="3">
        <f t="shared" si="1"/>
        <v>1.5097512194592206</v>
      </c>
      <c r="H9" s="3">
        <v>312936.77</v>
      </c>
      <c r="I9" s="9">
        <f t="shared" si="2"/>
        <v>74.508754761904768</v>
      </c>
      <c r="J9" s="3">
        <f t="shared" si="4"/>
        <v>107063.22999999998</v>
      </c>
    </row>
    <row r="10" spans="1:10" s="1" customFormat="1" x14ac:dyDescent="0.25">
      <c r="A10" s="1" t="s">
        <v>3</v>
      </c>
      <c r="C10" s="4">
        <v>9166005.0700000003</v>
      </c>
      <c r="D10" s="5">
        <f t="shared" si="0"/>
        <v>39.177323967139962</v>
      </c>
      <c r="E10" s="4">
        <v>4208788.5</v>
      </c>
      <c r="F10" s="4">
        <f t="shared" si="3"/>
        <v>13374793.57</v>
      </c>
      <c r="G10" s="4">
        <f t="shared" si="1"/>
        <v>48.077645005530577</v>
      </c>
      <c r="H10" s="4">
        <v>7629644</v>
      </c>
      <c r="I10" s="25">
        <f t="shared" si="2"/>
        <v>57.044947722509036</v>
      </c>
      <c r="J10" s="4">
        <f t="shared" si="4"/>
        <v>5745149.5700000003</v>
      </c>
    </row>
    <row r="11" spans="1:10" x14ac:dyDescent="0.25">
      <c r="B11" t="s">
        <v>10</v>
      </c>
      <c r="C11" s="3">
        <v>447600</v>
      </c>
      <c r="D11" s="9">
        <f t="shared" si="0"/>
        <v>1.9131311922448944</v>
      </c>
      <c r="E11" s="3">
        <v>0</v>
      </c>
      <c r="F11" s="3">
        <f t="shared" si="3"/>
        <v>447600</v>
      </c>
      <c r="G11" s="3">
        <f t="shared" si="1"/>
        <v>1.608963442452255</v>
      </c>
      <c r="H11" s="3">
        <v>267613.40999999997</v>
      </c>
      <c r="I11" s="9">
        <f t="shared" si="2"/>
        <v>59.788518766756027</v>
      </c>
      <c r="J11" s="3">
        <f t="shared" si="4"/>
        <v>179986.59000000003</v>
      </c>
    </row>
    <row r="12" spans="1:10" x14ac:dyDescent="0.25">
      <c r="B12" t="s">
        <v>26</v>
      </c>
      <c r="C12" s="3">
        <v>168000</v>
      </c>
      <c r="D12" s="9">
        <f t="shared" si="0"/>
        <v>0.71806532684794966</v>
      </c>
      <c r="E12" s="3">
        <v>218468</v>
      </c>
      <c r="F12" s="3">
        <f t="shared" si="3"/>
        <v>386468</v>
      </c>
      <c r="G12" s="3">
        <f t="shared" si="1"/>
        <v>1.3892155578142049</v>
      </c>
      <c r="H12" s="3">
        <v>385410</v>
      </c>
      <c r="I12" s="10">
        <f t="shared" si="2"/>
        <v>99.726238653653084</v>
      </c>
      <c r="J12" s="3">
        <f t="shared" si="4"/>
        <v>1058</v>
      </c>
    </row>
    <row r="13" spans="1:10" x14ac:dyDescent="0.25">
      <c r="B13" t="s">
        <v>11</v>
      </c>
      <c r="C13" s="3">
        <v>682005.07</v>
      </c>
      <c r="D13" s="9">
        <f t="shared" si="0"/>
        <v>2.9150249613185046</v>
      </c>
      <c r="E13" s="3">
        <v>-5000</v>
      </c>
      <c r="F13" s="3">
        <f t="shared" si="3"/>
        <v>677005.07</v>
      </c>
      <c r="G13" s="3">
        <f t="shared" si="1"/>
        <v>2.433593404791845</v>
      </c>
      <c r="H13" s="3">
        <v>321139.36</v>
      </c>
      <c r="I13" s="9">
        <f t="shared" si="2"/>
        <v>47.435296164030206</v>
      </c>
      <c r="J13" s="3">
        <f>F13-H13</f>
        <v>355865.70999999996</v>
      </c>
    </row>
    <row r="14" spans="1:10" x14ac:dyDescent="0.25">
      <c r="B14" t="s">
        <v>12</v>
      </c>
      <c r="C14" s="3">
        <v>24000</v>
      </c>
      <c r="D14" s="9">
        <f t="shared" si="0"/>
        <v>0.10258076097827852</v>
      </c>
      <c r="E14" s="3">
        <v>0</v>
      </c>
      <c r="F14" s="3">
        <f t="shared" si="3"/>
        <v>24000</v>
      </c>
      <c r="G14" s="3">
        <f t="shared" si="1"/>
        <v>8.6271498254812604E-2</v>
      </c>
      <c r="H14" s="3">
        <v>6516</v>
      </c>
      <c r="I14" s="9">
        <f t="shared" si="2"/>
        <v>27.15</v>
      </c>
      <c r="J14" s="3">
        <f t="shared" ref="J14:J22" si="5">F14-H14</f>
        <v>17484</v>
      </c>
    </row>
    <row r="15" spans="1:10" x14ac:dyDescent="0.25">
      <c r="B15" t="s">
        <v>22</v>
      </c>
      <c r="C15" s="3">
        <v>7740900</v>
      </c>
      <c r="D15" s="9">
        <f t="shared" si="0"/>
        <v>33.08614219403151</v>
      </c>
      <c r="E15" s="3">
        <v>3995320.5</v>
      </c>
      <c r="F15" s="3">
        <f t="shared" si="3"/>
        <v>11736220.5</v>
      </c>
      <c r="G15" s="3">
        <f t="shared" si="1"/>
        <v>42.187555265993581</v>
      </c>
      <c r="H15" s="3">
        <v>6599857.3700000001</v>
      </c>
      <c r="I15" s="24">
        <f t="shared" si="2"/>
        <v>56.234946932021259</v>
      </c>
      <c r="J15" s="3">
        <f t="shared" si="5"/>
        <v>5136363.13</v>
      </c>
    </row>
    <row r="16" spans="1:10" x14ac:dyDescent="0.25">
      <c r="A16" s="6" t="s">
        <v>21</v>
      </c>
      <c r="C16" s="4">
        <v>240000</v>
      </c>
      <c r="D16" s="5">
        <f t="shared" si="0"/>
        <v>1.0258076097827853</v>
      </c>
      <c r="E16" s="4">
        <v>0</v>
      </c>
      <c r="F16" s="4">
        <f t="shared" si="3"/>
        <v>240000</v>
      </c>
      <c r="G16" s="4">
        <f t="shared" si="1"/>
        <v>0.86271498254812606</v>
      </c>
      <c r="H16" s="4">
        <v>5336</v>
      </c>
      <c r="I16" s="25">
        <f t="shared" si="2"/>
        <v>2.2233333333333332</v>
      </c>
      <c r="J16" s="4">
        <f t="shared" si="5"/>
        <v>234664</v>
      </c>
    </row>
    <row r="17" spans="1:10" x14ac:dyDescent="0.25">
      <c r="A17" s="6"/>
      <c r="B17" t="s">
        <v>23</v>
      </c>
      <c r="C17" s="3">
        <v>240000</v>
      </c>
      <c r="D17" s="9">
        <f t="shared" si="0"/>
        <v>1.0258076097827853</v>
      </c>
      <c r="E17" s="3">
        <v>0</v>
      </c>
      <c r="F17" s="3">
        <f t="shared" si="3"/>
        <v>240000</v>
      </c>
      <c r="G17" s="3">
        <f t="shared" si="1"/>
        <v>0.86271498254812606</v>
      </c>
      <c r="H17" s="3">
        <v>5336</v>
      </c>
      <c r="I17" s="24">
        <f t="shared" si="2"/>
        <v>2.2233333333333332</v>
      </c>
      <c r="J17" s="3">
        <f t="shared" si="5"/>
        <v>234664</v>
      </c>
    </row>
    <row r="18" spans="1:10" s="1" customFormat="1" x14ac:dyDescent="0.25">
      <c r="A18" s="1" t="s">
        <v>13</v>
      </c>
      <c r="C18" s="4">
        <v>448500</v>
      </c>
      <c r="D18" s="9">
        <f t="shared" si="0"/>
        <v>1.9169779707815799</v>
      </c>
      <c r="E18" s="4">
        <v>213575.39</v>
      </c>
      <c r="F18" s="4">
        <f t="shared" si="3"/>
        <v>662075.39</v>
      </c>
      <c r="G18" s="4">
        <f t="shared" si="1"/>
        <v>2.3799264938724738</v>
      </c>
      <c r="H18" s="4">
        <v>20416</v>
      </c>
      <c r="I18" s="5">
        <f t="shared" si="2"/>
        <v>3.0836367441478227</v>
      </c>
      <c r="J18" s="4">
        <f t="shared" si="5"/>
        <v>641659.39</v>
      </c>
    </row>
    <row r="19" spans="1:10" x14ac:dyDescent="0.25">
      <c r="B19" t="s">
        <v>14</v>
      </c>
      <c r="C19" s="3">
        <v>330000</v>
      </c>
      <c r="D19">
        <f t="shared" si="0"/>
        <v>1.4104854634513297</v>
      </c>
      <c r="E19" s="3">
        <v>-589</v>
      </c>
      <c r="F19" s="3">
        <f t="shared" si="3"/>
        <v>329411</v>
      </c>
      <c r="G19" s="3">
        <f t="shared" si="1"/>
        <v>1.1841158546506698</v>
      </c>
      <c r="H19" s="3">
        <v>0</v>
      </c>
      <c r="I19" s="9">
        <f t="shared" si="2"/>
        <v>0</v>
      </c>
      <c r="J19" s="3">
        <f t="shared" si="5"/>
        <v>329411</v>
      </c>
    </row>
    <row r="20" spans="1:10" x14ac:dyDescent="0.25">
      <c r="B20" t="s">
        <v>24</v>
      </c>
      <c r="C20" s="3">
        <v>43500</v>
      </c>
      <c r="D20">
        <f t="shared" si="0"/>
        <v>0.18592762927312984</v>
      </c>
      <c r="E20" s="3">
        <v>0</v>
      </c>
      <c r="F20" s="3">
        <f t="shared" si="3"/>
        <v>43500</v>
      </c>
      <c r="G20" s="3">
        <f t="shared" si="1"/>
        <v>0.15636709058684783</v>
      </c>
      <c r="H20" s="3">
        <v>0</v>
      </c>
      <c r="I20" s="9">
        <f t="shared" si="2"/>
        <v>0</v>
      </c>
      <c r="J20" s="3">
        <f t="shared" si="5"/>
        <v>43500</v>
      </c>
    </row>
    <row r="21" spans="1:10" x14ac:dyDescent="0.25">
      <c r="B21" t="s">
        <v>36</v>
      </c>
      <c r="C21" s="3">
        <v>0</v>
      </c>
      <c r="D21" s="9">
        <f t="shared" si="0"/>
        <v>0</v>
      </c>
      <c r="E21" s="3">
        <v>239164.39</v>
      </c>
      <c r="F21" s="3">
        <f t="shared" si="3"/>
        <v>239164.39</v>
      </c>
      <c r="G21" s="3">
        <f t="shared" si="1"/>
        <v>0.85971126060409664</v>
      </c>
      <c r="H21" s="3">
        <v>0</v>
      </c>
      <c r="I21" s="9">
        <f t="shared" si="2"/>
        <v>0</v>
      </c>
      <c r="J21" s="3">
        <f t="shared" si="5"/>
        <v>239164.39</v>
      </c>
    </row>
    <row r="22" spans="1:10" x14ac:dyDescent="0.25">
      <c r="B22" t="s">
        <v>15</v>
      </c>
      <c r="C22" s="3">
        <v>75000</v>
      </c>
      <c r="D22">
        <f t="shared" si="0"/>
        <v>0.32056487805712036</v>
      </c>
      <c r="E22" s="3">
        <v>-25000</v>
      </c>
      <c r="F22" s="3">
        <f t="shared" si="3"/>
        <v>50000</v>
      </c>
      <c r="G22" s="3">
        <f t="shared" si="1"/>
        <v>0.17973228803085958</v>
      </c>
      <c r="H22" s="3">
        <v>20416</v>
      </c>
      <c r="I22" s="24">
        <f t="shared" si="2"/>
        <v>40.832000000000001</v>
      </c>
      <c r="J22" s="3">
        <f t="shared" si="5"/>
        <v>29584</v>
      </c>
    </row>
    <row r="23" spans="1:10" s="1" customFormat="1" x14ac:dyDescent="0.25">
      <c r="A23" s="7" t="s">
        <v>16</v>
      </c>
      <c r="C23" s="4">
        <v>0</v>
      </c>
      <c r="D23" s="5">
        <f t="shared" si="0"/>
        <v>0</v>
      </c>
      <c r="E23" s="4">
        <v>0</v>
      </c>
      <c r="F23" s="4">
        <f t="shared" si="3"/>
        <v>0</v>
      </c>
      <c r="G23" s="4">
        <f t="shared" si="1"/>
        <v>0</v>
      </c>
      <c r="H23" s="4">
        <v>0</v>
      </c>
      <c r="I23" s="4">
        <v>0</v>
      </c>
      <c r="J23" s="4">
        <v>0</v>
      </c>
    </row>
    <row r="24" spans="1:10" x14ac:dyDescent="0.25">
      <c r="A24" s="8" t="s">
        <v>19</v>
      </c>
      <c r="C24" s="4">
        <v>0</v>
      </c>
      <c r="D24" s="5">
        <f t="shared" si="0"/>
        <v>0</v>
      </c>
      <c r="E24" s="4">
        <v>0</v>
      </c>
      <c r="F24" s="4">
        <f t="shared" si="3"/>
        <v>0</v>
      </c>
      <c r="G24" s="4">
        <f t="shared" si="1"/>
        <v>0</v>
      </c>
      <c r="H24" s="4">
        <v>0</v>
      </c>
      <c r="I24" s="4">
        <v>0</v>
      </c>
      <c r="J24" s="4">
        <v>0</v>
      </c>
    </row>
    <row r="25" spans="1:10" s="1" customFormat="1" x14ac:dyDescent="0.25">
      <c r="A25" s="8" t="s">
        <v>20</v>
      </c>
      <c r="C25" s="4">
        <v>0</v>
      </c>
      <c r="D25" s="5">
        <f t="shared" si="0"/>
        <v>0</v>
      </c>
      <c r="E25" s="4">
        <v>0</v>
      </c>
      <c r="F25" s="4">
        <f t="shared" si="3"/>
        <v>0</v>
      </c>
      <c r="G25" s="4">
        <f t="shared" si="1"/>
        <v>0</v>
      </c>
      <c r="H25" s="4">
        <v>0</v>
      </c>
      <c r="I25" s="4">
        <v>0</v>
      </c>
      <c r="J25" s="4">
        <v>0</v>
      </c>
    </row>
    <row r="26" spans="1:10" x14ac:dyDescent="0.25">
      <c r="A26" s="7" t="s">
        <v>17</v>
      </c>
      <c r="C26" s="4">
        <v>0</v>
      </c>
      <c r="D26" s="5">
        <f t="shared" si="0"/>
        <v>0</v>
      </c>
      <c r="E26" s="4">
        <v>0</v>
      </c>
      <c r="F26" s="4">
        <f t="shared" si="3"/>
        <v>0</v>
      </c>
      <c r="G26" s="4">
        <f t="shared" si="1"/>
        <v>0</v>
      </c>
      <c r="H26" s="4">
        <v>0</v>
      </c>
      <c r="I26" s="4">
        <v>0</v>
      </c>
      <c r="J26" s="4">
        <v>0</v>
      </c>
    </row>
    <row r="27" spans="1:10" x14ac:dyDescent="0.25">
      <c r="A27" s="1" t="s">
        <v>18</v>
      </c>
      <c r="C27" s="4">
        <v>23396200</v>
      </c>
      <c r="D27" s="1">
        <f t="shared" si="0"/>
        <v>100</v>
      </c>
      <c r="E27" s="4">
        <v>4422952.8899999997</v>
      </c>
      <c r="F27" s="4">
        <f t="shared" si="3"/>
        <v>27819152.890000001</v>
      </c>
      <c r="G27" s="4">
        <f t="shared" si="1"/>
        <v>100</v>
      </c>
      <c r="H27" s="4">
        <v>16431651.34</v>
      </c>
      <c r="I27" s="5">
        <f>(H27*100)/F27</f>
        <v>59.065965829270795</v>
      </c>
      <c r="J27" s="4">
        <f>F27-H27</f>
        <v>11387501.550000001</v>
      </c>
    </row>
    <row r="32" spans="1:10" x14ac:dyDescent="0.25">
      <c r="B32" s="13" t="s">
        <v>1</v>
      </c>
      <c r="C32" s="14" t="s">
        <v>27</v>
      </c>
      <c r="D32" s="12"/>
      <c r="E32" s="2"/>
    </row>
    <row r="33" spans="2:3" x14ac:dyDescent="0.25">
      <c r="B33" s="15" t="s">
        <v>28</v>
      </c>
      <c r="C33" s="16">
        <v>16431651.34</v>
      </c>
    </row>
    <row r="34" spans="2:3" x14ac:dyDescent="0.25">
      <c r="B34" s="15" t="s">
        <v>29</v>
      </c>
      <c r="C34" s="16">
        <v>11387501.550000001</v>
      </c>
    </row>
    <row r="35" spans="2:3" x14ac:dyDescent="0.25">
      <c r="B35" s="15"/>
      <c r="C35" s="16">
        <f>SUM(C33:C34)</f>
        <v>27819152.890000001</v>
      </c>
    </row>
    <row r="54" spans="2:6" x14ac:dyDescent="0.25">
      <c r="B54" s="12"/>
      <c r="C54" s="12"/>
      <c r="D54" s="12"/>
      <c r="E54" s="2"/>
      <c r="F54" s="2"/>
    </row>
    <row r="55" spans="2:6" x14ac:dyDescent="0.25">
      <c r="B55" s="13" t="s">
        <v>0</v>
      </c>
      <c r="C55" s="14" t="s">
        <v>35</v>
      </c>
      <c r="D55" s="12"/>
      <c r="E55" s="2"/>
    </row>
    <row r="56" spans="2:6" x14ac:dyDescent="0.25">
      <c r="B56" s="15" t="s">
        <v>21</v>
      </c>
      <c r="C56" s="16">
        <v>240000</v>
      </c>
    </row>
    <row r="57" spans="2:6" x14ac:dyDescent="0.25">
      <c r="B57" s="15" t="s">
        <v>13</v>
      </c>
      <c r="C57" s="16">
        <v>662075.39</v>
      </c>
      <c r="D57" s="18"/>
      <c r="E57" s="23"/>
    </row>
    <row r="58" spans="2:6" x14ac:dyDescent="0.25">
      <c r="B58" s="17" t="s">
        <v>7</v>
      </c>
      <c r="C58" s="16">
        <v>952789</v>
      </c>
    </row>
    <row r="59" spans="2:6" x14ac:dyDescent="0.25">
      <c r="B59" s="15" t="s">
        <v>9</v>
      </c>
      <c r="C59" s="16">
        <v>12589494.93</v>
      </c>
    </row>
    <row r="60" spans="2:6" x14ac:dyDescent="0.25">
      <c r="B60" s="15" t="s">
        <v>3</v>
      </c>
      <c r="C60" s="16">
        <v>13374793.57</v>
      </c>
    </row>
    <row r="61" spans="2:6" x14ac:dyDescent="0.25">
      <c r="B61" s="15"/>
      <c r="C61" s="26">
        <f>SUM(C56:C60)</f>
        <v>27819152.890000001</v>
      </c>
    </row>
  </sheetData>
  <mergeCells count="1">
    <mergeCell ref="A2:B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ECA77-6D08-4D84-9A77-7FA52C6153FD}">
  <dimension ref="A2:J80"/>
  <sheetViews>
    <sheetView tabSelected="1" topLeftCell="A9" zoomScale="70" zoomScaleNormal="70" workbookViewId="0">
      <selection activeCell="N59" sqref="N59"/>
    </sheetView>
  </sheetViews>
  <sheetFormatPr baseColWidth="10" defaultRowHeight="15" x14ac:dyDescent="0.25"/>
  <cols>
    <col min="1" max="1" width="3.28515625" customWidth="1"/>
    <col min="2" max="2" width="49.140625" customWidth="1"/>
    <col min="3" max="3" width="18.5703125" customWidth="1"/>
    <col min="4" max="4" width="7.85546875" customWidth="1"/>
    <col min="5" max="6" width="18.5703125" style="3" customWidth="1"/>
    <col min="7" max="7" width="8.85546875" style="3" customWidth="1"/>
    <col min="8" max="8" width="18.5703125" style="3" customWidth="1"/>
    <col min="9" max="9" width="7.7109375" customWidth="1"/>
    <col min="10" max="10" width="18.5703125" style="3" customWidth="1"/>
  </cols>
  <sheetData>
    <row r="2" spans="1:10" ht="30" x14ac:dyDescent="0.25">
      <c r="A2" s="27" t="s">
        <v>0</v>
      </c>
      <c r="B2" s="27"/>
      <c r="C2" s="19" t="s">
        <v>30</v>
      </c>
      <c r="D2" s="21" t="s">
        <v>31</v>
      </c>
      <c r="E2" s="22" t="s">
        <v>32</v>
      </c>
      <c r="F2" s="19" t="s">
        <v>33</v>
      </c>
      <c r="G2" s="21" t="s">
        <v>31</v>
      </c>
      <c r="H2" s="19" t="s">
        <v>34</v>
      </c>
      <c r="I2" s="20" t="s">
        <v>31</v>
      </c>
      <c r="J2" s="2" t="s">
        <v>2</v>
      </c>
    </row>
    <row r="3" spans="1:10" s="1" customFormat="1" x14ac:dyDescent="0.25">
      <c r="A3" s="1" t="s">
        <v>9</v>
      </c>
      <c r="C3" s="4">
        <v>12589494.93</v>
      </c>
      <c r="D3" s="1">
        <f t="shared" ref="D3:D27" si="0">(C3*100)/$C$27</f>
        <v>53.809998760482472</v>
      </c>
      <c r="E3" s="4">
        <v>0</v>
      </c>
      <c r="F3" s="4">
        <f>C3+E3</f>
        <v>12589494.93</v>
      </c>
      <c r="G3" s="4">
        <f t="shared" ref="G3:G27" si="1">(F3*100)/$F$27</f>
        <v>44.77195660640686</v>
      </c>
      <c r="H3" s="4">
        <v>11827409.74</v>
      </c>
      <c r="I3" s="5">
        <f t="shared" ref="I3:I22" si="2">(H3*100)/F3</f>
        <v>93.946657953815148</v>
      </c>
      <c r="J3" s="4">
        <f>F3-H3</f>
        <v>762085.18999999948</v>
      </c>
    </row>
    <row r="4" spans="1:10" x14ac:dyDescent="0.25">
      <c r="B4" t="s">
        <v>4</v>
      </c>
      <c r="C4" s="3">
        <v>8781489.2400000002</v>
      </c>
      <c r="D4" s="9">
        <f t="shared" si="0"/>
        <v>37.533827031740195</v>
      </c>
      <c r="E4" s="3">
        <v>-52603.85</v>
      </c>
      <c r="F4" s="3">
        <f t="shared" ref="F4:F27" si="3">C4+E4</f>
        <v>8728885.3900000006</v>
      </c>
      <c r="G4" s="3">
        <f t="shared" si="1"/>
        <v>31.042490590476675</v>
      </c>
      <c r="H4" s="3">
        <v>8460514.9499999993</v>
      </c>
      <c r="I4" s="9">
        <f t="shared" si="2"/>
        <v>96.925490162725097</v>
      </c>
      <c r="J4" s="3">
        <f t="shared" ref="J4:J12" si="4">F4-H4</f>
        <v>268370.44000000134</v>
      </c>
    </row>
    <row r="5" spans="1:10" x14ac:dyDescent="0.25">
      <c r="B5" t="s">
        <v>5</v>
      </c>
      <c r="C5" s="3">
        <v>1053401.29</v>
      </c>
      <c r="D5" s="9">
        <f t="shared" si="0"/>
        <v>4.5024460809875109</v>
      </c>
      <c r="E5" s="3">
        <v>109571.76</v>
      </c>
      <c r="F5" s="3">
        <f t="shared" si="3"/>
        <v>1162973.05</v>
      </c>
      <c r="G5" s="3">
        <f t="shared" si="1"/>
        <v>4.1358751259309363</v>
      </c>
      <c r="H5" s="3">
        <v>1106208.95</v>
      </c>
      <c r="I5" s="9">
        <f t="shared" si="2"/>
        <v>95.119052844775723</v>
      </c>
      <c r="J5" s="3">
        <f t="shared" si="4"/>
        <v>56764.100000000093</v>
      </c>
    </row>
    <row r="6" spans="1:10" x14ac:dyDescent="0.25">
      <c r="B6" t="s">
        <v>6</v>
      </c>
      <c r="C6" s="3">
        <v>2279804.4</v>
      </c>
      <c r="D6" s="9">
        <f t="shared" si="0"/>
        <v>9.7443362597344869</v>
      </c>
      <c r="E6" s="3">
        <v>0</v>
      </c>
      <c r="F6" s="3">
        <f t="shared" si="3"/>
        <v>2279804.4</v>
      </c>
      <c r="G6" s="3">
        <f t="shared" si="1"/>
        <v>8.1076567594992017</v>
      </c>
      <c r="H6" s="3">
        <v>2209453.11</v>
      </c>
      <c r="I6" s="9">
        <f t="shared" si="2"/>
        <v>96.914152372019288</v>
      </c>
      <c r="J6" s="3">
        <f t="shared" si="4"/>
        <v>70351.290000000037</v>
      </c>
    </row>
    <row r="7" spans="1:10" s="1" customFormat="1" x14ac:dyDescent="0.25">
      <c r="A7" s="1" t="s">
        <v>7</v>
      </c>
      <c r="C7" s="4">
        <v>952200</v>
      </c>
      <c r="D7" s="5">
        <f t="shared" si="0"/>
        <v>4.0698916918132007</v>
      </c>
      <c r="E7" s="4">
        <v>60589</v>
      </c>
      <c r="F7" s="4">
        <f t="shared" si="3"/>
        <v>1012789</v>
      </c>
      <c r="G7" s="4">
        <f t="shared" si="1"/>
        <v>3.6017763549348514</v>
      </c>
      <c r="H7" s="4">
        <v>704717.51</v>
      </c>
      <c r="I7" s="5">
        <f t="shared" si="2"/>
        <v>69.581868483958658</v>
      </c>
      <c r="J7" s="4">
        <f t="shared" si="4"/>
        <v>308071.49</v>
      </c>
    </row>
    <row r="8" spans="1:10" x14ac:dyDescent="0.25">
      <c r="B8" t="s">
        <v>25</v>
      </c>
      <c r="C8" s="3">
        <v>381000</v>
      </c>
      <c r="D8" s="9">
        <f t="shared" si="0"/>
        <v>1.6284695805301717</v>
      </c>
      <c r="E8" s="3">
        <v>80589</v>
      </c>
      <c r="F8" s="3">
        <f t="shared" si="3"/>
        <v>461589</v>
      </c>
      <c r="G8" s="3">
        <f t="shared" si="1"/>
        <v>1.6415466063494204</v>
      </c>
      <c r="H8" s="3">
        <v>260087.25</v>
      </c>
      <c r="I8" s="9">
        <f t="shared" si="2"/>
        <v>56.346067605597185</v>
      </c>
      <c r="J8" s="3">
        <f t="shared" si="4"/>
        <v>201501.75</v>
      </c>
    </row>
    <row r="9" spans="1:10" x14ac:dyDescent="0.25">
      <c r="B9" t="s">
        <v>8</v>
      </c>
      <c r="C9" s="3">
        <v>420000</v>
      </c>
      <c r="D9" s="9">
        <f t="shared" si="0"/>
        <v>1.7951633171198742</v>
      </c>
      <c r="E9" s="3">
        <v>15000</v>
      </c>
      <c r="F9" s="3">
        <f t="shared" si="3"/>
        <v>435000</v>
      </c>
      <c r="G9" s="3">
        <f t="shared" si="1"/>
        <v>1.54698828126753</v>
      </c>
      <c r="H9" s="3">
        <v>430314.07</v>
      </c>
      <c r="I9" s="9">
        <f t="shared" si="2"/>
        <v>98.922774712643673</v>
      </c>
      <c r="J9" s="3">
        <f t="shared" si="4"/>
        <v>4685.929999999993</v>
      </c>
    </row>
    <row r="10" spans="1:10" s="1" customFormat="1" x14ac:dyDescent="0.25">
      <c r="A10" s="1" t="s">
        <v>3</v>
      </c>
      <c r="C10" s="4">
        <v>9166005.0700000003</v>
      </c>
      <c r="D10" s="5">
        <f t="shared" si="0"/>
        <v>39.177323967139962</v>
      </c>
      <c r="E10" s="4">
        <v>4148788.5</v>
      </c>
      <c r="F10" s="4">
        <f t="shared" si="3"/>
        <v>13314793.57</v>
      </c>
      <c r="G10" s="4">
        <f t="shared" si="1"/>
        <v>47.351332460428182</v>
      </c>
      <c r="H10" s="4">
        <v>8470286.2200000007</v>
      </c>
      <c r="I10" s="25">
        <f t="shared" si="2"/>
        <v>63.615603016817943</v>
      </c>
      <c r="J10" s="4">
        <f t="shared" si="4"/>
        <v>4844507.3499999996</v>
      </c>
    </row>
    <row r="11" spans="1:10" x14ac:dyDescent="0.25">
      <c r="B11" t="s">
        <v>10</v>
      </c>
      <c r="C11" s="3">
        <v>447600</v>
      </c>
      <c r="D11" s="9">
        <f t="shared" si="0"/>
        <v>1.9131311922448944</v>
      </c>
      <c r="E11" s="3">
        <v>30000</v>
      </c>
      <c r="F11" s="3">
        <f t="shared" si="3"/>
        <v>477600</v>
      </c>
      <c r="G11" s="3">
        <f t="shared" si="1"/>
        <v>1.698486443984764</v>
      </c>
      <c r="H11" s="3">
        <v>364664.61</v>
      </c>
      <c r="I11" s="9">
        <f t="shared" si="2"/>
        <v>76.35356155778895</v>
      </c>
      <c r="J11" s="3">
        <f t="shared" si="4"/>
        <v>112935.39000000001</v>
      </c>
    </row>
    <row r="12" spans="1:10" x14ac:dyDescent="0.25">
      <c r="B12" t="s">
        <v>26</v>
      </c>
      <c r="C12" s="3">
        <v>168000</v>
      </c>
      <c r="D12" s="9">
        <f t="shared" si="0"/>
        <v>0.71806532684794966</v>
      </c>
      <c r="E12" s="3">
        <v>253468</v>
      </c>
      <c r="F12" s="3">
        <f t="shared" si="3"/>
        <v>421468</v>
      </c>
      <c r="G12" s="3">
        <f t="shared" si="1"/>
        <v>1.4988644986879618</v>
      </c>
      <c r="H12" s="3">
        <v>420210</v>
      </c>
      <c r="I12" s="24">
        <f t="shared" si="2"/>
        <v>99.701519451061529</v>
      </c>
      <c r="J12" s="3">
        <f t="shared" si="4"/>
        <v>1258</v>
      </c>
    </row>
    <row r="13" spans="1:10" x14ac:dyDescent="0.25">
      <c r="B13" t="s">
        <v>11</v>
      </c>
      <c r="C13" s="3">
        <v>682005.07</v>
      </c>
      <c r="D13" s="9">
        <f t="shared" si="0"/>
        <v>2.9150249613185046</v>
      </c>
      <c r="E13" s="3">
        <v>-160000</v>
      </c>
      <c r="F13" s="3">
        <f t="shared" si="3"/>
        <v>522005.06999999995</v>
      </c>
      <c r="G13" s="3">
        <f t="shared" si="1"/>
        <v>1.8564039679361761</v>
      </c>
      <c r="H13" s="3">
        <v>424156.98</v>
      </c>
      <c r="I13" s="9">
        <f t="shared" si="2"/>
        <v>81.255337232644123</v>
      </c>
      <c r="J13" s="3">
        <f>F13-H13</f>
        <v>97848.089999999967</v>
      </c>
    </row>
    <row r="14" spans="1:10" x14ac:dyDescent="0.25">
      <c r="B14" t="s">
        <v>12</v>
      </c>
      <c r="C14" s="3">
        <v>24000</v>
      </c>
      <c r="D14" s="9">
        <f t="shared" si="0"/>
        <v>0.10258076097827852</v>
      </c>
      <c r="E14" s="3">
        <v>0</v>
      </c>
      <c r="F14" s="3">
        <f t="shared" si="3"/>
        <v>24000</v>
      </c>
      <c r="G14" s="3">
        <f t="shared" si="1"/>
        <v>8.5351077587174071E-2</v>
      </c>
      <c r="H14" s="3">
        <v>9774</v>
      </c>
      <c r="I14" s="9">
        <f t="shared" si="2"/>
        <v>40.725000000000001</v>
      </c>
      <c r="J14" s="3">
        <f t="shared" ref="J14:J22" si="5">F14-H14</f>
        <v>14226</v>
      </c>
    </row>
    <row r="15" spans="1:10" x14ac:dyDescent="0.25">
      <c r="B15" t="s">
        <v>22</v>
      </c>
      <c r="C15" s="3">
        <v>7740900</v>
      </c>
      <c r="D15" s="9">
        <f t="shared" si="0"/>
        <v>33.08614219403151</v>
      </c>
      <c r="E15" s="3">
        <v>3995320.5</v>
      </c>
      <c r="F15" s="3">
        <f t="shared" si="3"/>
        <v>11736220.5</v>
      </c>
      <c r="G15" s="3">
        <f t="shared" si="1"/>
        <v>41.73746110315345</v>
      </c>
      <c r="H15" s="3">
        <v>7174136.5599999996</v>
      </c>
      <c r="I15" s="24">
        <f t="shared" si="2"/>
        <v>61.12816779473426</v>
      </c>
      <c r="J15" s="3">
        <f t="shared" si="5"/>
        <v>4562083.9400000004</v>
      </c>
    </row>
    <row r="16" spans="1:10" x14ac:dyDescent="0.25">
      <c r="A16" s="6" t="s">
        <v>21</v>
      </c>
      <c r="C16" s="4">
        <v>240000</v>
      </c>
      <c r="D16" s="5">
        <f t="shared" si="0"/>
        <v>1.0258076097827853</v>
      </c>
      <c r="E16" s="4">
        <v>300000</v>
      </c>
      <c r="F16" s="4">
        <f t="shared" si="3"/>
        <v>540000</v>
      </c>
      <c r="G16" s="4">
        <f t="shared" si="1"/>
        <v>1.9203992457114165</v>
      </c>
      <c r="H16" s="4">
        <v>351360.2</v>
      </c>
      <c r="I16" s="25">
        <f t="shared" si="2"/>
        <v>65.066703703703709</v>
      </c>
      <c r="J16" s="4">
        <f t="shared" si="5"/>
        <v>188639.8</v>
      </c>
    </row>
    <row r="17" spans="1:10" x14ac:dyDescent="0.25">
      <c r="A17" s="6"/>
      <c r="B17" t="s">
        <v>23</v>
      </c>
      <c r="C17" s="3">
        <v>240000</v>
      </c>
      <c r="D17" s="9">
        <f t="shared" si="0"/>
        <v>1.0258076097827853</v>
      </c>
      <c r="E17" s="3">
        <v>300000</v>
      </c>
      <c r="F17" s="3">
        <f t="shared" si="3"/>
        <v>540000</v>
      </c>
      <c r="G17" s="3">
        <f t="shared" si="1"/>
        <v>1.9203992457114165</v>
      </c>
      <c r="H17" s="3">
        <v>351360.2</v>
      </c>
      <c r="I17" s="24">
        <f t="shared" si="2"/>
        <v>65.066703703703709</v>
      </c>
      <c r="J17" s="3">
        <f t="shared" si="5"/>
        <v>188639.8</v>
      </c>
    </row>
    <row r="18" spans="1:10" s="1" customFormat="1" x14ac:dyDescent="0.25">
      <c r="A18" s="1" t="s">
        <v>13</v>
      </c>
      <c r="C18" s="4">
        <v>448500</v>
      </c>
      <c r="D18" s="9">
        <f t="shared" si="0"/>
        <v>1.9169779707815799</v>
      </c>
      <c r="E18" s="4">
        <v>213575.39</v>
      </c>
      <c r="F18" s="4">
        <f t="shared" si="3"/>
        <v>662075.39</v>
      </c>
      <c r="G18" s="4">
        <f t="shared" si="1"/>
        <v>2.3545353325186889</v>
      </c>
      <c r="H18" s="4">
        <v>20416</v>
      </c>
      <c r="I18" s="5">
        <f t="shared" si="2"/>
        <v>3.0836367441478227</v>
      </c>
      <c r="J18" s="4">
        <f t="shared" si="5"/>
        <v>641659.39</v>
      </c>
    </row>
    <row r="19" spans="1:10" x14ac:dyDescent="0.25">
      <c r="B19" t="s">
        <v>14</v>
      </c>
      <c r="C19" s="3">
        <v>330000</v>
      </c>
      <c r="D19">
        <f t="shared" si="0"/>
        <v>1.4104854634513297</v>
      </c>
      <c r="E19" s="3">
        <v>-589</v>
      </c>
      <c r="F19" s="3">
        <f t="shared" si="3"/>
        <v>329411</v>
      </c>
      <c r="G19" s="3">
        <f t="shared" si="1"/>
        <v>1.1714826591278582</v>
      </c>
      <c r="H19" s="3">
        <v>0</v>
      </c>
      <c r="I19" s="9">
        <f t="shared" si="2"/>
        <v>0</v>
      </c>
      <c r="J19" s="3">
        <f t="shared" si="5"/>
        <v>329411</v>
      </c>
    </row>
    <row r="20" spans="1:10" x14ac:dyDescent="0.25">
      <c r="B20" t="s">
        <v>24</v>
      </c>
      <c r="C20" s="3">
        <v>43500</v>
      </c>
      <c r="D20">
        <f t="shared" si="0"/>
        <v>0.18592762927312984</v>
      </c>
      <c r="E20" s="3">
        <v>0</v>
      </c>
      <c r="F20" s="3">
        <f t="shared" si="3"/>
        <v>43500</v>
      </c>
      <c r="G20" s="3">
        <f t="shared" si="1"/>
        <v>0.15469882812675301</v>
      </c>
      <c r="H20" s="3">
        <v>0</v>
      </c>
      <c r="I20" s="9">
        <f t="shared" si="2"/>
        <v>0</v>
      </c>
      <c r="J20" s="3">
        <f t="shared" si="5"/>
        <v>43500</v>
      </c>
    </row>
    <row r="21" spans="1:10" x14ac:dyDescent="0.25">
      <c r="B21" t="s">
        <v>36</v>
      </c>
      <c r="C21" s="3">
        <v>0</v>
      </c>
      <c r="D21" s="9">
        <f t="shared" si="0"/>
        <v>0</v>
      </c>
      <c r="E21" s="3">
        <v>239164.39</v>
      </c>
      <c r="F21" s="3">
        <f t="shared" si="3"/>
        <v>239164.39</v>
      </c>
      <c r="G21" s="3">
        <f t="shared" si="1"/>
        <v>0.85053910029079827</v>
      </c>
      <c r="H21" s="3">
        <v>0</v>
      </c>
      <c r="I21" s="9">
        <f t="shared" si="2"/>
        <v>0</v>
      </c>
      <c r="J21" s="3">
        <f t="shared" si="5"/>
        <v>239164.39</v>
      </c>
    </row>
    <row r="22" spans="1:10" x14ac:dyDescent="0.25">
      <c r="B22" t="s">
        <v>15</v>
      </c>
      <c r="C22" s="3">
        <v>75000</v>
      </c>
      <c r="D22">
        <f t="shared" si="0"/>
        <v>0.32056487805712036</v>
      </c>
      <c r="E22" s="3">
        <v>-25000</v>
      </c>
      <c r="F22" s="3">
        <f t="shared" si="3"/>
        <v>50000</v>
      </c>
      <c r="G22" s="3">
        <f t="shared" si="1"/>
        <v>0.17781474497327932</v>
      </c>
      <c r="H22" s="3">
        <v>20416</v>
      </c>
      <c r="I22" s="24">
        <f t="shared" si="2"/>
        <v>40.832000000000001</v>
      </c>
      <c r="J22" s="3">
        <f t="shared" si="5"/>
        <v>29584</v>
      </c>
    </row>
    <row r="23" spans="1:10" s="1" customFormat="1" x14ac:dyDescent="0.25">
      <c r="A23" s="7" t="s">
        <v>16</v>
      </c>
      <c r="C23" s="4">
        <v>0</v>
      </c>
      <c r="D23" s="5">
        <f t="shared" si="0"/>
        <v>0</v>
      </c>
      <c r="E23" s="4">
        <v>0</v>
      </c>
      <c r="F23" s="4">
        <f t="shared" si="3"/>
        <v>0</v>
      </c>
      <c r="G23" s="4">
        <f t="shared" si="1"/>
        <v>0</v>
      </c>
      <c r="H23" s="4">
        <v>0</v>
      </c>
      <c r="I23" s="4">
        <v>0</v>
      </c>
      <c r="J23" s="4">
        <v>0</v>
      </c>
    </row>
    <row r="24" spans="1:10" x14ac:dyDescent="0.25">
      <c r="A24" s="8" t="s">
        <v>19</v>
      </c>
      <c r="C24" s="4">
        <v>0</v>
      </c>
      <c r="D24" s="5">
        <f t="shared" si="0"/>
        <v>0</v>
      </c>
      <c r="E24" s="4">
        <v>0</v>
      </c>
      <c r="F24" s="4">
        <f t="shared" si="3"/>
        <v>0</v>
      </c>
      <c r="G24" s="4">
        <f t="shared" si="1"/>
        <v>0</v>
      </c>
      <c r="H24" s="4">
        <v>0</v>
      </c>
      <c r="I24" s="4">
        <v>0</v>
      </c>
      <c r="J24" s="4">
        <v>0</v>
      </c>
    </row>
    <row r="25" spans="1:10" s="1" customFormat="1" x14ac:dyDescent="0.25">
      <c r="A25" s="8" t="s">
        <v>20</v>
      </c>
      <c r="C25" s="4">
        <v>0</v>
      </c>
      <c r="D25" s="5">
        <f t="shared" si="0"/>
        <v>0</v>
      </c>
      <c r="E25" s="4">
        <v>0</v>
      </c>
      <c r="F25" s="4">
        <f t="shared" si="3"/>
        <v>0</v>
      </c>
      <c r="G25" s="4">
        <f t="shared" si="1"/>
        <v>0</v>
      </c>
      <c r="H25" s="4">
        <v>0</v>
      </c>
      <c r="I25" s="4">
        <v>0</v>
      </c>
      <c r="J25" s="4">
        <v>0</v>
      </c>
    </row>
    <row r="26" spans="1:10" x14ac:dyDescent="0.25">
      <c r="A26" s="7" t="s">
        <v>17</v>
      </c>
      <c r="C26" s="4">
        <v>0</v>
      </c>
      <c r="D26" s="5">
        <f t="shared" si="0"/>
        <v>0</v>
      </c>
      <c r="E26" s="4">
        <v>0</v>
      </c>
      <c r="F26" s="4">
        <f t="shared" si="3"/>
        <v>0</v>
      </c>
      <c r="G26" s="4">
        <f t="shared" si="1"/>
        <v>0</v>
      </c>
      <c r="H26" s="4">
        <v>0</v>
      </c>
      <c r="I26" s="4">
        <v>0</v>
      </c>
      <c r="J26" s="4">
        <v>0</v>
      </c>
    </row>
    <row r="27" spans="1:10" x14ac:dyDescent="0.25">
      <c r="A27" s="1" t="s">
        <v>18</v>
      </c>
      <c r="C27" s="4">
        <v>23396200</v>
      </c>
      <c r="D27" s="1">
        <f t="shared" si="0"/>
        <v>100</v>
      </c>
      <c r="E27" s="4">
        <v>4722952.8899999997</v>
      </c>
      <c r="F27" s="4">
        <f t="shared" si="3"/>
        <v>28119152.890000001</v>
      </c>
      <c r="G27" s="4">
        <f t="shared" si="1"/>
        <v>100</v>
      </c>
      <c r="H27" s="4">
        <v>21374189.670000002</v>
      </c>
      <c r="I27" s="5">
        <f>(H27*100)/F27</f>
        <v>76.012921703631037</v>
      </c>
      <c r="J27" s="4">
        <f>F27-H27</f>
        <v>6744963.2199999988</v>
      </c>
    </row>
    <row r="30" spans="1:10" x14ac:dyDescent="0.25">
      <c r="B30" s="13" t="s">
        <v>0</v>
      </c>
      <c r="C30" s="14" t="s">
        <v>35</v>
      </c>
    </row>
    <row r="31" spans="1:10" x14ac:dyDescent="0.25">
      <c r="B31" s="15" t="s">
        <v>21</v>
      </c>
      <c r="C31" s="16">
        <v>540000</v>
      </c>
    </row>
    <row r="32" spans="1:10" x14ac:dyDescent="0.25">
      <c r="B32" s="15" t="s">
        <v>13</v>
      </c>
      <c r="C32" s="16">
        <v>662075.39</v>
      </c>
    </row>
    <row r="33" spans="2:3" x14ac:dyDescent="0.25">
      <c r="B33" s="17" t="s">
        <v>7</v>
      </c>
      <c r="C33" s="16">
        <v>1012789</v>
      </c>
    </row>
    <row r="34" spans="2:3" x14ac:dyDescent="0.25">
      <c r="B34" s="15" t="s">
        <v>9</v>
      </c>
      <c r="C34" s="16">
        <v>12589494.93</v>
      </c>
    </row>
    <row r="35" spans="2:3" x14ac:dyDescent="0.25">
      <c r="B35" s="15" t="s">
        <v>3</v>
      </c>
      <c r="C35" s="16">
        <v>13314793.57</v>
      </c>
    </row>
    <row r="36" spans="2:3" x14ac:dyDescent="0.25">
      <c r="B36" s="15"/>
      <c r="C36" s="26">
        <f>SUM(C31:C35)</f>
        <v>28119152.890000001</v>
      </c>
    </row>
    <row r="55" spans="2:5" x14ac:dyDescent="0.25">
      <c r="B55" s="13" t="s">
        <v>1</v>
      </c>
      <c r="C55" s="14" t="s">
        <v>27</v>
      </c>
      <c r="D55" s="12"/>
      <c r="E55" s="2"/>
    </row>
    <row r="56" spans="2:5" x14ac:dyDescent="0.25">
      <c r="B56" s="15" t="s">
        <v>28</v>
      </c>
      <c r="C56" s="16">
        <v>21374189.670000002</v>
      </c>
    </row>
    <row r="57" spans="2:5" x14ac:dyDescent="0.25">
      <c r="B57" s="15" t="s">
        <v>29</v>
      </c>
      <c r="C57" s="16">
        <v>6744963.2199999988</v>
      </c>
    </row>
    <row r="58" spans="2:5" x14ac:dyDescent="0.25">
      <c r="B58" s="15"/>
      <c r="C58" s="26">
        <f>SUM(C56:C57)</f>
        <v>28119152.890000001</v>
      </c>
    </row>
    <row r="77" spans="2:6" x14ac:dyDescent="0.25">
      <c r="B77" s="12"/>
      <c r="C77" s="12"/>
      <c r="D77" s="12"/>
      <c r="E77" s="2"/>
      <c r="F77" s="2"/>
    </row>
    <row r="78" spans="2:6" x14ac:dyDescent="0.25">
      <c r="D78" s="12"/>
      <c r="E78" s="2"/>
    </row>
    <row r="80" spans="2:6" x14ac:dyDescent="0.25">
      <c r="D80" s="18"/>
      <c r="E80" s="23"/>
    </row>
  </sheetData>
  <mergeCells count="1">
    <mergeCell ref="A2:B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C416-9B72-4E17-962C-6B653F9F8C51}">
  <dimension ref="A1"/>
  <sheetViews>
    <sheetView workbookViewId="0">
      <selection sqref="A1:A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1er Trim</vt:lpstr>
      <vt:lpstr>2do Trim</vt:lpstr>
      <vt:lpstr>3er Trim</vt:lpstr>
      <vt:lpstr>4to Trim</vt:lpstr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2023-08-16T18:51:49Z</dcterms:created>
  <dcterms:modified xsi:type="dcterms:W3CDTF">2025-02-10T18:49:02Z</dcterms:modified>
</cp:coreProperties>
</file>