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AP\Desktop\GASTO DEL PRESUPUESTO\"/>
    </mc:Choice>
  </mc:AlternateContent>
  <xr:revisionPtr revIDLastSave="0" documentId="13_ncr:1_{DD2D2FED-7210-42F7-B83E-031393CD8B61}" xr6:coauthVersionLast="47" xr6:coauthVersionMax="47" xr10:uidLastSave="{00000000-0000-0000-0000-000000000000}"/>
  <bookViews>
    <workbookView xWindow="-120" yWindow="-120" windowWidth="20730" windowHeight="11160" activeTab="3" xr2:uid="{4F3FD038-0753-4BD5-B26E-3F8EA729D8EF}"/>
  </bookViews>
  <sheets>
    <sheet name="1er Trimestre" sheetId="3" r:id="rId1"/>
    <sheet name="2do Trimeste " sheetId="1" r:id="rId2"/>
    <sheet name="3er Trimeste " sheetId="4" r:id="rId3"/>
    <sheet name="4to Trimeste" sheetId="5" r:id="rId4"/>
    <sheet name="Notas" sheetId="2" r:id="rId5"/>
  </sheets>
  <externalReferences>
    <externalReference r:id="rId6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6" i="5" l="1"/>
  <c r="C52" i="5"/>
  <c r="F26" i="5"/>
  <c r="G26" i="5" s="1"/>
  <c r="F25" i="5"/>
  <c r="G25" i="5" s="1"/>
  <c r="F24" i="5"/>
  <c r="F23" i="5"/>
  <c r="G23" i="5" s="1"/>
  <c r="F22" i="5"/>
  <c r="G22" i="5" s="1"/>
  <c r="I21" i="5"/>
  <c r="F21" i="5"/>
  <c r="G21" i="5" s="1"/>
  <c r="D21" i="5"/>
  <c r="J20" i="5"/>
  <c r="I20" i="5"/>
  <c r="G20" i="5"/>
  <c r="D20" i="5"/>
  <c r="J19" i="5"/>
  <c r="G19" i="5"/>
  <c r="F19" i="5"/>
  <c r="I19" i="5" s="1"/>
  <c r="D19" i="5"/>
  <c r="F18" i="5"/>
  <c r="J18" i="5" s="1"/>
  <c r="D18" i="5"/>
  <c r="F17" i="5"/>
  <c r="J17" i="5" s="1"/>
  <c r="D17" i="5"/>
  <c r="F16" i="5"/>
  <c r="G16" i="5" s="1"/>
  <c r="D16" i="5"/>
  <c r="J15" i="5"/>
  <c r="G15" i="5"/>
  <c r="F15" i="5"/>
  <c r="I15" i="5" s="1"/>
  <c r="D15" i="5"/>
  <c r="F14" i="5"/>
  <c r="J14" i="5" s="1"/>
  <c r="D14" i="5"/>
  <c r="J13" i="5"/>
  <c r="G13" i="5"/>
  <c r="F13" i="5"/>
  <c r="I13" i="5" s="1"/>
  <c r="D13" i="5"/>
  <c r="F12" i="5"/>
  <c r="G12" i="5" s="1"/>
  <c r="D12" i="5"/>
  <c r="F11" i="5"/>
  <c r="I11" i="5" s="1"/>
  <c r="D11" i="5"/>
  <c r="F10" i="5"/>
  <c r="J10" i="5" s="1"/>
  <c r="D10" i="5"/>
  <c r="J9" i="5"/>
  <c r="F9" i="5"/>
  <c r="I9" i="5" s="1"/>
  <c r="D9" i="5"/>
  <c r="I8" i="5"/>
  <c r="F8" i="5"/>
  <c r="G8" i="5" s="1"/>
  <c r="D8" i="5"/>
  <c r="J7" i="5"/>
  <c r="G7" i="5"/>
  <c r="F7" i="5"/>
  <c r="I7" i="5" s="1"/>
  <c r="D7" i="5"/>
  <c r="F6" i="5"/>
  <c r="J6" i="5" s="1"/>
  <c r="D6" i="5"/>
  <c r="F5" i="5"/>
  <c r="I5" i="5" s="1"/>
  <c r="D5" i="5"/>
  <c r="F4" i="5"/>
  <c r="G4" i="5" s="1"/>
  <c r="D4" i="5"/>
  <c r="J3" i="5"/>
  <c r="F3" i="5"/>
  <c r="I3" i="5" s="1"/>
  <c r="D3" i="5"/>
  <c r="F2" i="5"/>
  <c r="J2" i="5" s="1"/>
  <c r="D2" i="5"/>
  <c r="J20" i="4"/>
  <c r="I20" i="4"/>
  <c r="G20" i="4"/>
  <c r="D20" i="4"/>
  <c r="C60" i="4"/>
  <c r="C32" i="4"/>
  <c r="F26" i="4"/>
  <c r="J26" i="4" s="1"/>
  <c r="F25" i="4"/>
  <c r="F24" i="4"/>
  <c r="G24" i="4" s="1"/>
  <c r="F23" i="4"/>
  <c r="G23" i="4" s="1"/>
  <c r="G22" i="4"/>
  <c r="F22" i="4"/>
  <c r="F21" i="4"/>
  <c r="J21" i="4" s="1"/>
  <c r="D21" i="4"/>
  <c r="J19" i="4"/>
  <c r="I19" i="4"/>
  <c r="F19" i="4"/>
  <c r="D19" i="4"/>
  <c r="F18" i="4"/>
  <c r="I18" i="4" s="1"/>
  <c r="D18" i="4"/>
  <c r="F17" i="4"/>
  <c r="J17" i="4" s="1"/>
  <c r="D17" i="4"/>
  <c r="J16" i="4"/>
  <c r="I16" i="4"/>
  <c r="F16" i="4"/>
  <c r="G16" i="4" s="1"/>
  <c r="D16" i="4"/>
  <c r="F15" i="4"/>
  <c r="G15" i="4" s="1"/>
  <c r="D15" i="4"/>
  <c r="F14" i="4"/>
  <c r="I14" i="4" s="1"/>
  <c r="D14" i="4"/>
  <c r="F13" i="4"/>
  <c r="J13" i="4" s="1"/>
  <c r="D13" i="4"/>
  <c r="F12" i="4"/>
  <c r="I12" i="4" s="1"/>
  <c r="D12" i="4"/>
  <c r="F11" i="4"/>
  <c r="G11" i="4" s="1"/>
  <c r="D11" i="4"/>
  <c r="F10" i="4"/>
  <c r="I10" i="4" s="1"/>
  <c r="D10" i="4"/>
  <c r="F9" i="4"/>
  <c r="J9" i="4" s="1"/>
  <c r="D9" i="4"/>
  <c r="F8" i="4"/>
  <c r="J8" i="4" s="1"/>
  <c r="D8" i="4"/>
  <c r="F7" i="4"/>
  <c r="G7" i="4" s="1"/>
  <c r="D7" i="4"/>
  <c r="F6" i="4"/>
  <c r="I6" i="4" s="1"/>
  <c r="D6" i="4"/>
  <c r="F5" i="4"/>
  <c r="J5" i="4" s="1"/>
  <c r="D5" i="4"/>
  <c r="I4" i="4"/>
  <c r="G4" i="4"/>
  <c r="F4" i="4"/>
  <c r="J4" i="4" s="1"/>
  <c r="D4" i="4"/>
  <c r="J3" i="4"/>
  <c r="I3" i="4"/>
  <c r="F3" i="4"/>
  <c r="D3" i="4"/>
  <c r="F2" i="4"/>
  <c r="I2" i="4" s="1"/>
  <c r="D2" i="4"/>
  <c r="C59" i="1"/>
  <c r="C59" i="3"/>
  <c r="C31" i="3"/>
  <c r="J25" i="3"/>
  <c r="F25" i="3"/>
  <c r="G25" i="3" s="1"/>
  <c r="F24" i="3"/>
  <c r="G24" i="3" s="1"/>
  <c r="F23" i="3"/>
  <c r="G23" i="3" s="1"/>
  <c r="F22" i="3"/>
  <c r="F21" i="3"/>
  <c r="G21" i="3" s="1"/>
  <c r="J20" i="3"/>
  <c r="I20" i="3"/>
  <c r="F20" i="3"/>
  <c r="D20" i="3"/>
  <c r="F19" i="3"/>
  <c r="I19" i="3" s="1"/>
  <c r="D19" i="3"/>
  <c r="F18" i="3"/>
  <c r="J18" i="3" s="1"/>
  <c r="D18" i="3"/>
  <c r="I17" i="3"/>
  <c r="F17" i="3"/>
  <c r="J17" i="3" s="1"/>
  <c r="D17" i="3"/>
  <c r="J16" i="3"/>
  <c r="F16" i="3"/>
  <c r="G16" i="3" s="1"/>
  <c r="D16" i="3"/>
  <c r="J15" i="3"/>
  <c r="F15" i="3"/>
  <c r="I15" i="3" s="1"/>
  <c r="D15" i="3"/>
  <c r="F14" i="3"/>
  <c r="J14" i="3" s="1"/>
  <c r="D14" i="3"/>
  <c r="F13" i="3"/>
  <c r="J13" i="3" s="1"/>
  <c r="D13" i="3"/>
  <c r="F12" i="3"/>
  <c r="G12" i="3" s="1"/>
  <c r="D12" i="3"/>
  <c r="F11" i="3"/>
  <c r="I11" i="3" s="1"/>
  <c r="D11" i="3"/>
  <c r="F10" i="3"/>
  <c r="J10" i="3" s="1"/>
  <c r="D10" i="3"/>
  <c r="F9" i="3"/>
  <c r="J9" i="3" s="1"/>
  <c r="D9" i="3"/>
  <c r="F8" i="3"/>
  <c r="G8" i="3" s="1"/>
  <c r="D8" i="3"/>
  <c r="F7" i="3"/>
  <c r="I7" i="3" s="1"/>
  <c r="D7" i="3"/>
  <c r="F6" i="3"/>
  <c r="J6" i="3" s="1"/>
  <c r="D6" i="3"/>
  <c r="I5" i="3"/>
  <c r="G5" i="3"/>
  <c r="F5" i="3"/>
  <c r="J5" i="3" s="1"/>
  <c r="D5" i="3"/>
  <c r="J4" i="3"/>
  <c r="I4" i="3"/>
  <c r="F4" i="3"/>
  <c r="G4" i="3" s="1"/>
  <c r="D4" i="3"/>
  <c r="J3" i="3"/>
  <c r="F3" i="3"/>
  <c r="I3" i="3" s="1"/>
  <c r="D3" i="3"/>
  <c r="F2" i="3"/>
  <c r="J2" i="3" s="1"/>
  <c r="D2" i="3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F3" i="1"/>
  <c r="I3" i="1" s="1"/>
  <c r="F4" i="1"/>
  <c r="I4" i="1" s="1"/>
  <c r="F5" i="1"/>
  <c r="I5" i="1" s="1"/>
  <c r="F6" i="1"/>
  <c r="I6" i="1" s="1"/>
  <c r="F7" i="1"/>
  <c r="I7" i="1" s="1"/>
  <c r="F8" i="1"/>
  <c r="J8" i="1" s="1"/>
  <c r="F9" i="1"/>
  <c r="I9" i="1" s="1"/>
  <c r="F10" i="1"/>
  <c r="J10" i="1" s="1"/>
  <c r="F11" i="1"/>
  <c r="J11" i="1" s="1"/>
  <c r="F12" i="1"/>
  <c r="I12" i="1" s="1"/>
  <c r="F13" i="1"/>
  <c r="I13" i="1" s="1"/>
  <c r="F14" i="1"/>
  <c r="J14" i="1" s="1"/>
  <c r="F15" i="1"/>
  <c r="J15" i="1" s="1"/>
  <c r="F16" i="1"/>
  <c r="I16" i="1" s="1"/>
  <c r="F17" i="1"/>
  <c r="J17" i="1" s="1"/>
  <c r="F18" i="1"/>
  <c r="J18" i="1" s="1"/>
  <c r="F19" i="1"/>
  <c r="I19" i="1" s="1"/>
  <c r="F20" i="1"/>
  <c r="J20" i="1" s="1"/>
  <c r="F21" i="1"/>
  <c r="F22" i="1"/>
  <c r="F23" i="1"/>
  <c r="F24" i="1"/>
  <c r="F25" i="1"/>
  <c r="G25" i="1" s="1"/>
  <c r="F2" i="1"/>
  <c r="D2" i="1"/>
  <c r="C31" i="1"/>
  <c r="G21" i="1"/>
  <c r="I2" i="1"/>
  <c r="J2" i="1"/>
  <c r="G17" i="5" l="1"/>
  <c r="I17" i="5"/>
  <c r="I16" i="5"/>
  <c r="I12" i="5"/>
  <c r="G11" i="5"/>
  <c r="J11" i="5"/>
  <c r="G9" i="5"/>
  <c r="G5" i="5"/>
  <c r="J5" i="5"/>
  <c r="I4" i="5"/>
  <c r="G3" i="5"/>
  <c r="I26" i="5"/>
  <c r="G24" i="5"/>
  <c r="G2" i="5"/>
  <c r="J4" i="5"/>
  <c r="G6" i="5"/>
  <c r="J8" i="5"/>
  <c r="G10" i="5"/>
  <c r="J12" i="5"/>
  <c r="G14" i="5"/>
  <c r="J16" i="5"/>
  <c r="G18" i="5"/>
  <c r="J21" i="5"/>
  <c r="J26" i="5"/>
  <c r="I6" i="5"/>
  <c r="I10" i="5"/>
  <c r="I14" i="5"/>
  <c r="I18" i="5"/>
  <c r="I2" i="5"/>
  <c r="G21" i="4"/>
  <c r="I21" i="4"/>
  <c r="J6" i="4"/>
  <c r="G26" i="4"/>
  <c r="G3" i="4"/>
  <c r="G19" i="4"/>
  <c r="I26" i="4"/>
  <c r="J18" i="4"/>
  <c r="I15" i="4"/>
  <c r="J15" i="4"/>
  <c r="J14" i="4"/>
  <c r="G12" i="4"/>
  <c r="J12" i="4"/>
  <c r="I11" i="4"/>
  <c r="J11" i="4"/>
  <c r="J10" i="4"/>
  <c r="I8" i="4"/>
  <c r="G8" i="4"/>
  <c r="J7" i="4"/>
  <c r="I7" i="4"/>
  <c r="J2" i="4"/>
  <c r="G25" i="4"/>
  <c r="G9" i="4"/>
  <c r="G13" i="4"/>
  <c r="G2" i="4"/>
  <c r="I5" i="4"/>
  <c r="G6" i="4"/>
  <c r="I9" i="4"/>
  <c r="G10" i="4"/>
  <c r="I13" i="4"/>
  <c r="G14" i="4"/>
  <c r="I17" i="4"/>
  <c r="G18" i="4"/>
  <c r="G5" i="4"/>
  <c r="G17" i="4"/>
  <c r="I8" i="3"/>
  <c r="G9" i="3"/>
  <c r="J19" i="3"/>
  <c r="J7" i="3"/>
  <c r="J8" i="3"/>
  <c r="I9" i="3"/>
  <c r="I12" i="3"/>
  <c r="G13" i="3"/>
  <c r="J11" i="3"/>
  <c r="J12" i="3"/>
  <c r="I13" i="3"/>
  <c r="I16" i="3"/>
  <c r="G17" i="3"/>
  <c r="G20" i="3"/>
  <c r="G22" i="3"/>
  <c r="I25" i="3"/>
  <c r="G6" i="3"/>
  <c r="G14" i="3"/>
  <c r="G18" i="3"/>
  <c r="I2" i="3"/>
  <c r="G3" i="3"/>
  <c r="I6" i="3"/>
  <c r="G7" i="3"/>
  <c r="I10" i="3"/>
  <c r="G11" i="3"/>
  <c r="I14" i="3"/>
  <c r="G15" i="3"/>
  <c r="I18" i="3"/>
  <c r="G19" i="3"/>
  <c r="G2" i="3"/>
  <c r="G10" i="3"/>
  <c r="I17" i="1"/>
  <c r="J9" i="1"/>
  <c r="J5" i="1"/>
  <c r="I8" i="1"/>
  <c r="J4" i="1"/>
  <c r="G6" i="1"/>
  <c r="I20" i="1"/>
  <c r="J12" i="1"/>
  <c r="J16" i="1"/>
  <c r="J19" i="1"/>
  <c r="G18" i="1"/>
  <c r="I15" i="1"/>
  <c r="G14" i="1"/>
  <c r="J13" i="1"/>
  <c r="I11" i="1"/>
  <c r="G10" i="1"/>
  <c r="J7" i="1"/>
  <c r="J3" i="1"/>
  <c r="G3" i="1"/>
  <c r="J6" i="1"/>
  <c r="J25" i="1"/>
  <c r="I10" i="1"/>
  <c r="G24" i="1"/>
  <c r="G17" i="1"/>
  <c r="G13" i="1"/>
  <c r="G9" i="1"/>
  <c r="G5" i="1"/>
  <c r="I18" i="1"/>
  <c r="I14" i="1"/>
  <c r="G23" i="1"/>
  <c r="G20" i="1"/>
  <c r="G16" i="1"/>
  <c r="G12" i="1"/>
  <c r="G8" i="1"/>
  <c r="G4" i="1"/>
  <c r="I25" i="1"/>
  <c r="G2" i="1"/>
  <c r="G22" i="1"/>
  <c r="G19" i="1"/>
  <c r="G15" i="1"/>
  <c r="G11" i="1"/>
  <c r="G7" i="1"/>
</calcChain>
</file>

<file path=xl/sharedStrings.xml><?xml version="1.0" encoding="utf-8"?>
<sst xmlns="http://schemas.openxmlformats.org/spreadsheetml/2006/main" count="178" uniqueCount="39">
  <si>
    <t xml:space="preserve">Concepto </t>
  </si>
  <si>
    <t>Presupuesto</t>
  </si>
  <si>
    <t>Subejercicio</t>
  </si>
  <si>
    <t>Servicios Generales</t>
  </si>
  <si>
    <t xml:space="preserve">Remuneraciones al personal de carácter permanente </t>
  </si>
  <si>
    <t>Seguridad social</t>
  </si>
  <si>
    <t xml:space="preserve">Materiales y suministros </t>
  </si>
  <si>
    <t xml:space="preserve">Combustibles, lubricantes y aditivos </t>
  </si>
  <si>
    <t>Servicios personales</t>
  </si>
  <si>
    <t xml:space="preserve">Servicios básicos </t>
  </si>
  <si>
    <t xml:space="preserve">Servicios de instalación, reparación, mantenimiento y conservación </t>
  </si>
  <si>
    <t xml:space="preserve">Servicios de comunicación social y publicidad </t>
  </si>
  <si>
    <t>Bienes Muebles, Inmuebles e Intangibles</t>
  </si>
  <si>
    <t>Inversión Pública</t>
  </si>
  <si>
    <t>Deuda Pública</t>
  </si>
  <si>
    <t>Total del Gasto</t>
  </si>
  <si>
    <t>Inversiones financieras y otras provisiones</t>
  </si>
  <si>
    <t>Participaciones y aportaciones</t>
  </si>
  <si>
    <t>Transferencias, asignaciones, subsidios y otras ayudas</t>
  </si>
  <si>
    <t>Servicios Oficiales</t>
  </si>
  <si>
    <t>Ayudas Sociales</t>
  </si>
  <si>
    <t>Materiales de administración, emisión de documentos y artículos de oficiales</t>
  </si>
  <si>
    <t>Vestuario, blancos, prendas de protección y artículos deportivos</t>
  </si>
  <si>
    <t>Servicios profesionales, científicos, técnicos y otros servicios</t>
  </si>
  <si>
    <t>Servicios de traslado y viáticos</t>
  </si>
  <si>
    <t>Otros servicios generales</t>
  </si>
  <si>
    <t xml:space="preserve">Monto </t>
  </si>
  <si>
    <t xml:space="preserve">Presupuesto Devengado </t>
  </si>
  <si>
    <t xml:space="preserve">Presupuesto Por Ejercer </t>
  </si>
  <si>
    <t>Presupuesto aprobado</t>
  </si>
  <si>
    <t>%</t>
  </si>
  <si>
    <t xml:space="preserve">Aumentos / Disminución </t>
  </si>
  <si>
    <t xml:space="preserve">Presupuesto Modificado </t>
  </si>
  <si>
    <t>Devengado</t>
  </si>
  <si>
    <t xml:space="preserve">% </t>
  </si>
  <si>
    <t>Activos Intangibles</t>
  </si>
  <si>
    <t>Monto</t>
  </si>
  <si>
    <t xml:space="preserve">Mobiliario y equipo de Administración </t>
  </si>
  <si>
    <t>Activos intangibles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</si>
</sst>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8"/>
      <color rgb="FF40404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31">
    <xf numFmtId="0" fontId="0" fillId="0" borderId="0" xfId="0"/>
    <xf numFmtId="0" fontId="1" fillId="0" borderId="0" xfId="0" applyFont="1"/>
    <xf numFmtId="4" fontId="1" fillId="0" borderId="0" xfId="0" applyNumberFormat="1" applyFont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2" fontId="1" fillId="0" borderId="0" xfId="0" applyNumberFormat="1" applyFont="1"/>
    <xf numFmtId="0" fontId="1" fillId="0" borderId="0" xfId="0" applyFont="1" applyAlignment="1">
      <alignment vertical="center"/>
    </xf>
    <xf numFmtId="0" fontId="2" fillId="0" borderId="0" xfId="0" applyFont="1"/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/>
    </xf>
    <xf numFmtId="0" fontId="0" fillId="0" borderId="0" xfId="0" applyAlignment="1">
      <alignment vertical="center"/>
    </xf>
    <xf numFmtId="2" fontId="3" fillId="0" borderId="0" xfId="0" applyNumberFormat="1" applyFont="1"/>
    <xf numFmtId="0" fontId="1" fillId="0" borderId="1" xfId="0" applyFont="1" applyBorder="1" applyAlignment="1">
      <alignment horizontal="center"/>
    </xf>
    <xf numFmtId="4" fontId="1" fillId="0" borderId="1" xfId="0" applyNumberFormat="1" applyFont="1" applyBorder="1" applyAlignment="1">
      <alignment horizontal="center"/>
    </xf>
    <xf numFmtId="0" fontId="0" fillId="0" borderId="1" xfId="0" applyBorder="1"/>
    <xf numFmtId="4" fontId="0" fillId="0" borderId="1" xfId="0" applyNumberFormat="1" applyBorder="1"/>
    <xf numFmtId="0" fontId="0" fillId="0" borderId="1" xfId="0" applyBorder="1" applyAlignment="1">
      <alignment vertical="center"/>
    </xf>
    <xf numFmtId="0" fontId="3" fillId="0" borderId="1" xfId="0" applyFont="1" applyBorder="1"/>
    <xf numFmtId="0" fontId="1" fillId="0" borderId="0" xfId="0" applyFont="1" applyAlignment="1">
      <alignment horizontal="center" vertical="center" wrapText="1"/>
    </xf>
    <xf numFmtId="10" fontId="1" fillId="0" borderId="0" xfId="1" applyNumberFormat="1" applyFont="1" applyBorder="1" applyAlignment="1">
      <alignment horizontal="center" vertical="center" wrapText="1"/>
    </xf>
    <xf numFmtId="4" fontId="2" fillId="0" borderId="0" xfId="0" applyNumberFormat="1" applyFont="1" applyAlignment="1">
      <alignment horizontal="center"/>
    </xf>
    <xf numFmtId="2" fontId="2" fillId="0" borderId="0" xfId="0" applyNumberFormat="1" applyFont="1"/>
    <xf numFmtId="4" fontId="2" fillId="0" borderId="0" xfId="0" applyNumberFormat="1" applyFont="1"/>
    <xf numFmtId="0" fontId="3" fillId="0" borderId="0" xfId="0" applyFont="1"/>
    <xf numFmtId="4" fontId="0" fillId="0" borderId="0" xfId="0" applyNumberFormat="1" applyAlignment="1">
      <alignment vertical="center"/>
    </xf>
    <xf numFmtId="2" fontId="0" fillId="0" borderId="0" xfId="0" applyNumberFormat="1"/>
    <xf numFmtId="4" fontId="3" fillId="0" borderId="1" xfId="0" applyNumberFormat="1" applyFont="1" applyBorder="1"/>
    <xf numFmtId="0" fontId="6" fillId="0" borderId="0" xfId="0" applyFont="1" applyAlignment="1">
      <alignment horizontal="center" vertical="center" readingOrder="1"/>
    </xf>
    <xf numFmtId="2" fontId="5" fillId="0" borderId="0" xfId="0" applyNumberFormat="1" applyFont="1"/>
    <xf numFmtId="2" fontId="7" fillId="0" borderId="0" xfId="0" applyNumberFormat="1" applyFont="1"/>
    <xf numFmtId="0" fontId="1" fillId="0" borderId="0" xfId="0" applyFont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</a:rPr>
              <a:t>Gasto del Presupuesto   </a:t>
            </a:r>
            <a:r>
              <a:rPr lang="en-US"/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1" i="0" u="none" strike="noStrike" kern="1200" baseline="0">
              <a:solidFill>
                <a:sysClr val="windowText" lastClr="000000">
                  <a:lumMod val="75000"/>
                  <a:lumOff val="25000"/>
                </a:sys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[1]Hoja1!$C$28</c:f>
              <c:strCache>
                <c:ptCount val="1"/>
                <c:pt idx="0">
                  <c:v>Monto 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4091-4B87-869D-5EB5AA56D55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4091-4B87-869D-5EB5AA56D55E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[1]Hoja1!$B$29:$B$30</c:f>
              <c:strCache>
                <c:ptCount val="2"/>
                <c:pt idx="0">
                  <c:v>Presupuesto Devengado </c:v>
                </c:pt>
                <c:pt idx="1">
                  <c:v>Presupuesto Por Ejercer </c:v>
                </c:pt>
              </c:strCache>
            </c:strRef>
          </c:cat>
          <c:val>
            <c:numRef>
              <c:f>[1]Hoja1!$C$29:$C$30</c:f>
              <c:numCache>
                <c:formatCode>General</c:formatCode>
                <c:ptCount val="2"/>
                <c:pt idx="0">
                  <c:v>9038223.5</c:v>
                </c:pt>
                <c:pt idx="1">
                  <c:v>15125776.5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091-4B87-869D-5EB5AA56D55E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t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</a:rPr>
              <a:t>Presupuesto de Egresos 2024 IMDA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[1]Hoja1!$C$53</c:f>
              <c:strCache>
                <c:ptCount val="1"/>
                <c:pt idx="0">
                  <c:v>Monto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F222-4754-A5FD-39C20DBEF26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F222-4754-A5FD-39C20DBEF26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F222-4754-A5FD-39C20DBEF26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F222-4754-A5FD-39C20DBEF26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F222-4754-A5FD-39C20DBEF26C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[1]Hoja1!$B$54:$B$58</c:f>
              <c:strCache>
                <c:ptCount val="5"/>
                <c:pt idx="0">
                  <c:v>Bienes Muebles, Inmuebles e Intangibles</c:v>
                </c:pt>
                <c:pt idx="1">
                  <c:v>Transferencias, asignaciones, subsidios y otras ayudas</c:v>
                </c:pt>
                <c:pt idx="2">
                  <c:v>Materiales y suministros </c:v>
                </c:pt>
                <c:pt idx="3">
                  <c:v>Servicios Generales</c:v>
                </c:pt>
                <c:pt idx="4">
                  <c:v>Servicios personales</c:v>
                </c:pt>
              </c:strCache>
            </c:strRef>
          </c:cat>
          <c:val>
            <c:numRef>
              <c:f>[1]Hoja1!$C$54:$C$58</c:f>
              <c:numCache>
                <c:formatCode>General</c:formatCode>
                <c:ptCount val="5"/>
                <c:pt idx="0">
                  <c:v>6480</c:v>
                </c:pt>
                <c:pt idx="1">
                  <c:v>350811.6</c:v>
                </c:pt>
                <c:pt idx="2">
                  <c:v>2910184.31</c:v>
                </c:pt>
                <c:pt idx="3">
                  <c:v>3308109.6900000004</c:v>
                </c:pt>
                <c:pt idx="4">
                  <c:v>17588414.399999999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F222-4754-A5FD-39C20DBEF26C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t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</a:rPr>
              <a:t>Gasto del Presupuesto   </a:t>
            </a:r>
            <a:r>
              <a:rPr lang="en-US"/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1" i="0" u="none" strike="noStrike" kern="1200" baseline="0">
              <a:solidFill>
                <a:sysClr val="windowText" lastClr="000000">
                  <a:lumMod val="75000"/>
                  <a:lumOff val="25000"/>
                </a:sys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'2do Trimeste '!$C$28</c:f>
              <c:strCache>
                <c:ptCount val="1"/>
                <c:pt idx="0">
                  <c:v>Monto 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D455-48E8-BDED-EDD92B0D44B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D455-48E8-BDED-EDD92B0D44B8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'2do Trimeste '!$B$29:$B$30</c:f>
              <c:strCache>
                <c:ptCount val="2"/>
                <c:pt idx="0">
                  <c:v>Presupuesto Devengado </c:v>
                </c:pt>
                <c:pt idx="1">
                  <c:v>Presupuesto Por Ejercer </c:v>
                </c:pt>
              </c:strCache>
            </c:strRef>
          </c:cat>
          <c:val>
            <c:numRef>
              <c:f>'2do Trimeste '!$C$29:$C$30</c:f>
              <c:numCache>
                <c:formatCode>#,##0.00</c:formatCode>
                <c:ptCount val="2"/>
                <c:pt idx="0">
                  <c:v>16574746.060000001</c:v>
                </c:pt>
                <c:pt idx="1">
                  <c:v>8724478.1599999983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6B-4533-840E-9259AD055118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t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Presupuesto de Egresos 2024 IMDA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'2do Trimeste '!$C$53</c:f>
              <c:strCache>
                <c:ptCount val="1"/>
                <c:pt idx="0">
                  <c:v>Monto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75B6-4F55-A439-7846AF9F829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75B6-4F55-A439-7846AF9F829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75B6-4F55-A439-7846AF9F829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75B6-4F55-A439-7846AF9F8298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75B6-4F55-A439-7846AF9F8298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'2do Trimeste '!$B$54:$B$58</c:f>
              <c:strCache>
                <c:ptCount val="5"/>
                <c:pt idx="0">
                  <c:v>Bienes Muebles, Inmuebles e Intangibles</c:v>
                </c:pt>
                <c:pt idx="1">
                  <c:v>Transferencias, asignaciones, subsidios y otras ayudas</c:v>
                </c:pt>
                <c:pt idx="2">
                  <c:v>Materiales y suministros </c:v>
                </c:pt>
                <c:pt idx="3">
                  <c:v>Servicios Generales</c:v>
                </c:pt>
                <c:pt idx="4">
                  <c:v>Servicios personales</c:v>
                </c:pt>
              </c:strCache>
            </c:strRef>
          </c:cat>
          <c:val>
            <c:numRef>
              <c:f>'2do Trimeste '!$C$54:$C$58</c:f>
              <c:numCache>
                <c:formatCode>#,##0.00</c:formatCode>
                <c:ptCount val="5"/>
                <c:pt idx="0">
                  <c:v>23891</c:v>
                </c:pt>
                <c:pt idx="1">
                  <c:v>678292.2</c:v>
                </c:pt>
                <c:pt idx="2">
                  <c:v>3159440.06</c:v>
                </c:pt>
                <c:pt idx="3">
                  <c:v>3849186.56</c:v>
                </c:pt>
                <c:pt idx="4">
                  <c:v>17588414.399999999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CE-459A-8AEA-CC371139A996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</a:rPr>
              <a:t>Gasto del Presupuesto   </a:t>
            </a:r>
            <a:r>
              <a:rPr lang="en-US"/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1" i="0" u="none" strike="noStrike" kern="1200" baseline="0">
              <a:solidFill>
                <a:sysClr val="windowText" lastClr="000000">
                  <a:lumMod val="75000"/>
                  <a:lumOff val="25000"/>
                </a:sys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'3er Trimeste '!$C$29</c:f>
              <c:strCache>
                <c:ptCount val="1"/>
                <c:pt idx="0">
                  <c:v>Monto 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C181-46F1-A5A1-EEC06700082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C181-46F1-A5A1-EEC067000827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'3er Trimeste '!$B$30:$B$31</c:f>
              <c:strCache>
                <c:ptCount val="2"/>
                <c:pt idx="0">
                  <c:v>Presupuesto Devengado </c:v>
                </c:pt>
                <c:pt idx="1">
                  <c:v>Presupuesto Por Ejercer </c:v>
                </c:pt>
              </c:strCache>
            </c:strRef>
          </c:cat>
          <c:val>
            <c:numRef>
              <c:f>'3er Trimeste '!$C$30:$C$31</c:f>
              <c:numCache>
                <c:formatCode>#,##0.00</c:formatCode>
                <c:ptCount val="2"/>
                <c:pt idx="0">
                  <c:v>24808697.859999999</c:v>
                </c:pt>
                <c:pt idx="1">
                  <c:v>2832272.6799999997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181-46F1-A5A1-EEC067000827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t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Presupuesto de Egresos 2024 IMDA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'3er Trimeste '!$C$54</c:f>
              <c:strCache>
                <c:ptCount val="1"/>
                <c:pt idx="0">
                  <c:v>Monto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087B-44F0-B6F6-76EB507D4EF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087B-44F0-B6F6-76EB507D4EF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087B-44F0-B6F6-76EB507D4EF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087B-44F0-B6F6-76EB507D4EF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087B-44F0-B6F6-76EB507D4EFF}"/>
              </c:ext>
            </c:extLst>
          </c:dPt>
          <c:dLbls>
            <c:dLbl>
              <c:idx val="1"/>
              <c:layout>
                <c:manualLayout>
                  <c:x val="-9.0489495003501716E-3"/>
                  <c:y val="0.10764144065325168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87B-44F0-B6F6-76EB507D4EFF}"/>
                </c:ext>
              </c:extLst>
            </c:dLbl>
            <c:dLbl>
              <c:idx val="2"/>
              <c:layout>
                <c:manualLayout>
                  <c:x val="-4.2656585841107271E-2"/>
                  <c:y val="0.1186245990084572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87B-44F0-B6F6-76EB507D4EFF}"/>
                </c:ext>
              </c:extLst>
            </c:dLbl>
            <c:dLbl>
              <c:idx val="3"/>
              <c:layout>
                <c:manualLayout>
                  <c:x val="-8.7324354628701834E-2"/>
                  <c:y val="1.4347841936424613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87B-44F0-B6F6-76EB507D4EFF}"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'3er Trimeste '!$B$55:$B$59</c:f>
              <c:strCache>
                <c:ptCount val="5"/>
                <c:pt idx="0">
                  <c:v>Bienes Muebles, Inmuebles e Intangibles</c:v>
                </c:pt>
                <c:pt idx="1">
                  <c:v>Transferencias, asignaciones, subsidios y otras ayudas</c:v>
                </c:pt>
                <c:pt idx="2">
                  <c:v>Materiales y suministros </c:v>
                </c:pt>
                <c:pt idx="3">
                  <c:v>Servicios Generales</c:v>
                </c:pt>
                <c:pt idx="4">
                  <c:v>Servicios personales</c:v>
                </c:pt>
              </c:strCache>
            </c:strRef>
          </c:cat>
          <c:val>
            <c:numRef>
              <c:f>'3er Trimeste '!$C$55:$C$59</c:f>
              <c:numCache>
                <c:formatCode>#,##0.00</c:formatCode>
                <c:ptCount val="5"/>
                <c:pt idx="0">
                  <c:v>23891</c:v>
                </c:pt>
                <c:pt idx="1">
                  <c:v>864292.2</c:v>
                </c:pt>
                <c:pt idx="2">
                  <c:v>3270787.06</c:v>
                </c:pt>
                <c:pt idx="3">
                  <c:v>4434039.5600000005</c:v>
                </c:pt>
                <c:pt idx="4">
                  <c:v>19047960.719999999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87B-44F0-B6F6-76EB507D4EFF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</a:rPr>
              <a:t>Gasto del Presupuesto   </a:t>
            </a:r>
            <a:r>
              <a:rPr lang="en-US"/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1" i="0" u="none" strike="noStrike" kern="1200" baseline="0">
              <a:solidFill>
                <a:sysClr val="windowText" lastClr="000000">
                  <a:lumMod val="75000"/>
                  <a:lumOff val="25000"/>
                </a:sys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'4to Trimeste'!$C$49</c:f>
              <c:strCache>
                <c:ptCount val="1"/>
                <c:pt idx="0">
                  <c:v>Monto 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DC91-4A3E-8F3C-A7CBF0FF9C9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DC91-4A3E-8F3C-A7CBF0FF9C91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'4to Trimeste'!$B$50:$B$51</c:f>
              <c:strCache>
                <c:ptCount val="2"/>
                <c:pt idx="0">
                  <c:v>Presupuesto Devengado </c:v>
                </c:pt>
                <c:pt idx="1">
                  <c:v>Presupuesto Por Ejercer </c:v>
                </c:pt>
              </c:strCache>
            </c:strRef>
          </c:cat>
          <c:val>
            <c:numRef>
              <c:f>'4to Trimeste'!$C$50:$C$51</c:f>
              <c:numCache>
                <c:formatCode>#,##0.00</c:formatCode>
                <c:ptCount val="2"/>
                <c:pt idx="0">
                  <c:v>33527669.649999999</c:v>
                </c:pt>
                <c:pt idx="1">
                  <c:v>77319.380000002682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C91-4A3E-8F3C-A7CBF0FF9C91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t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Presupuesto de Egresos 2024 IMDA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'4to Trimeste'!$C$30</c:f>
              <c:strCache>
                <c:ptCount val="1"/>
                <c:pt idx="0">
                  <c:v>Monto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07D9-464F-8A90-82F057E560D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07D9-464F-8A90-82F057E560D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07D9-464F-8A90-82F057E560D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07D9-464F-8A90-82F057E560D2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07D9-464F-8A90-82F057E560D2}"/>
              </c:ext>
            </c:extLst>
          </c:dPt>
          <c:dLbls>
            <c:dLbl>
              <c:idx val="1"/>
              <c:layout>
                <c:manualLayout>
                  <c:x val="-9.0489495003501716E-3"/>
                  <c:y val="0.10764144065325168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7D9-464F-8A90-82F057E560D2}"/>
                </c:ext>
              </c:extLst>
            </c:dLbl>
            <c:dLbl>
              <c:idx val="2"/>
              <c:layout>
                <c:manualLayout>
                  <c:x val="-4.2656585841107271E-2"/>
                  <c:y val="0.1186245990084572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7D9-464F-8A90-82F057E560D2}"/>
                </c:ext>
              </c:extLst>
            </c:dLbl>
            <c:dLbl>
              <c:idx val="3"/>
              <c:layout>
                <c:manualLayout>
                  <c:x val="-8.7324354628701834E-2"/>
                  <c:y val="1.4347841936424613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7D9-464F-8A90-82F057E560D2}"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'4to Trimeste'!$B$31:$B$35</c:f>
              <c:strCache>
                <c:ptCount val="5"/>
                <c:pt idx="0">
                  <c:v>Bienes Muebles, Inmuebles e Intangibles</c:v>
                </c:pt>
                <c:pt idx="1">
                  <c:v>Transferencias, asignaciones, subsidios y otras ayudas</c:v>
                </c:pt>
                <c:pt idx="2">
                  <c:v>Materiales y suministros </c:v>
                </c:pt>
                <c:pt idx="3">
                  <c:v>Servicios Generales</c:v>
                </c:pt>
                <c:pt idx="4">
                  <c:v>Servicios personales</c:v>
                </c:pt>
              </c:strCache>
            </c:strRef>
          </c:cat>
          <c:val>
            <c:numRef>
              <c:f>'4to Trimeste'!$C$31:$C$35</c:f>
              <c:numCache>
                <c:formatCode>#,##0.00</c:formatCode>
                <c:ptCount val="5"/>
                <c:pt idx="0">
                  <c:v>23891</c:v>
                </c:pt>
                <c:pt idx="1">
                  <c:v>965292.2</c:v>
                </c:pt>
                <c:pt idx="2">
                  <c:v>3361035.06</c:v>
                </c:pt>
                <c:pt idx="3">
                  <c:v>5177188.5600000005</c:v>
                </c:pt>
                <c:pt idx="4">
                  <c:v>24077582.209999997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7D9-464F-8A90-82F057E560D2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128220</xdr:colOff>
      <xdr:row>31</xdr:row>
      <xdr:rowOff>185371</xdr:rowOff>
    </xdr:from>
    <xdr:to>
      <xdr:col>5</xdr:col>
      <xdr:colOff>897547</xdr:colOff>
      <xdr:row>46</xdr:row>
      <xdr:rowOff>71071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4F1540E9-028C-45D7-9C5B-B4E41BB46B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91586</xdr:colOff>
      <xdr:row>61</xdr:row>
      <xdr:rowOff>75466</xdr:rowOff>
    </xdr:from>
    <xdr:to>
      <xdr:col>7</xdr:col>
      <xdr:colOff>14654</xdr:colOff>
      <xdr:row>82</xdr:row>
      <xdr:rowOff>73269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8CE34245-0A11-48A0-9236-61B5E46AEE3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128220</xdr:colOff>
      <xdr:row>31</xdr:row>
      <xdr:rowOff>185371</xdr:rowOff>
    </xdr:from>
    <xdr:to>
      <xdr:col>5</xdr:col>
      <xdr:colOff>897547</xdr:colOff>
      <xdr:row>46</xdr:row>
      <xdr:rowOff>71071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CAABFC29-0A36-DB52-1988-053E7086F01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62279</xdr:colOff>
      <xdr:row>60</xdr:row>
      <xdr:rowOff>16851</xdr:rowOff>
    </xdr:from>
    <xdr:to>
      <xdr:col>5</xdr:col>
      <xdr:colOff>974481</xdr:colOff>
      <xdr:row>74</xdr:row>
      <xdr:rowOff>93051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1F7388F3-6C64-1172-2DC6-CF5B2B46851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128220</xdr:colOff>
      <xdr:row>32</xdr:row>
      <xdr:rowOff>185371</xdr:rowOff>
    </xdr:from>
    <xdr:to>
      <xdr:col>5</xdr:col>
      <xdr:colOff>897547</xdr:colOff>
      <xdr:row>47</xdr:row>
      <xdr:rowOff>71071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F44CF1D8-B4F3-4072-AA21-B58633913DB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62279</xdr:colOff>
      <xdr:row>61</xdr:row>
      <xdr:rowOff>16851</xdr:rowOff>
    </xdr:from>
    <xdr:to>
      <xdr:col>5</xdr:col>
      <xdr:colOff>974481</xdr:colOff>
      <xdr:row>75</xdr:row>
      <xdr:rowOff>93051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D6B2C92F-6669-4122-A564-0A0AC21467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141828</xdr:colOff>
      <xdr:row>47</xdr:row>
      <xdr:rowOff>144550</xdr:rowOff>
    </xdr:from>
    <xdr:to>
      <xdr:col>10</xdr:col>
      <xdr:colOff>108857</xdr:colOff>
      <xdr:row>61</xdr:row>
      <xdr:rowOff>179929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71A21654-314C-4034-94D0-458291B0AE5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198351</xdr:colOff>
      <xdr:row>29</xdr:row>
      <xdr:rowOff>3243</xdr:rowOff>
    </xdr:from>
    <xdr:to>
      <xdr:col>10</xdr:col>
      <xdr:colOff>95250</xdr:colOff>
      <xdr:row>43</xdr:row>
      <xdr:rowOff>79443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3B47B0AC-BB53-4875-81E5-EA3607B686F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16%20DE%20JULIO\Gasto%20del%20presupuesto%202024%20IMDA%201.xlsx" TargetMode="External"/><Relationship Id="rId1" Type="http://schemas.openxmlformats.org/officeDocument/2006/relationships/externalLinkPath" Target="file:///F:\16%20DE%20JULIO\Gasto%20del%20presupuesto%202024%20IMDA%2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oja1"/>
      <sheetName val="Notas"/>
    </sheetNames>
    <sheetDataSet>
      <sheetData sheetId="0">
        <row r="28">
          <cell r="C28" t="str">
            <v xml:space="preserve">Monto </v>
          </cell>
        </row>
        <row r="29">
          <cell r="B29" t="str">
            <v xml:space="preserve">Presupuesto Devengado </v>
          </cell>
          <cell r="C29">
            <v>9038223.5</v>
          </cell>
        </row>
        <row r="30">
          <cell r="B30" t="str">
            <v xml:space="preserve">Presupuesto Por Ejercer </v>
          </cell>
          <cell r="C30">
            <v>15125776.5</v>
          </cell>
        </row>
        <row r="53">
          <cell r="C53" t="str">
            <v>Monto</v>
          </cell>
        </row>
        <row r="54">
          <cell r="B54" t="str">
            <v>Bienes Muebles, Inmuebles e Intangibles</v>
          </cell>
          <cell r="C54">
            <v>6480</v>
          </cell>
        </row>
        <row r="55">
          <cell r="B55" t="str">
            <v>Transferencias, asignaciones, subsidios y otras ayudas</v>
          </cell>
          <cell r="C55">
            <v>350811.6</v>
          </cell>
        </row>
        <row r="56">
          <cell r="B56" t="str">
            <v xml:space="preserve">Materiales y suministros </v>
          </cell>
          <cell r="C56">
            <v>2910184.31</v>
          </cell>
        </row>
        <row r="57">
          <cell r="B57" t="str">
            <v>Servicios Generales</v>
          </cell>
          <cell r="C57">
            <v>3308109.6900000004</v>
          </cell>
        </row>
        <row r="58">
          <cell r="B58" t="str">
            <v>Servicios personales</v>
          </cell>
          <cell r="C58">
            <v>17588414.399999999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0A6075-BFF8-4FBB-9EA9-BD531029819A}">
  <dimension ref="A1:J59"/>
  <sheetViews>
    <sheetView workbookViewId="0">
      <selection activeCell="B7" sqref="B7"/>
    </sheetView>
  </sheetViews>
  <sheetFormatPr baseColWidth="10" defaultRowHeight="15" x14ac:dyDescent="0.25"/>
  <cols>
    <col min="1" max="1" width="2.5703125" customWidth="1"/>
    <col min="2" max="2" width="50.42578125" customWidth="1"/>
    <col min="3" max="3" width="18.5703125" customWidth="1"/>
    <col min="4" max="4" width="7.85546875" customWidth="1"/>
    <col min="5" max="5" width="18.5703125" customWidth="1"/>
    <col min="6" max="6" width="18.5703125" style="3" customWidth="1"/>
    <col min="7" max="7" width="8" style="3" customWidth="1"/>
    <col min="8" max="8" width="18.5703125" style="3" customWidth="1"/>
    <col min="9" max="9" width="7.85546875" style="23" customWidth="1"/>
    <col min="10" max="10" width="18.5703125" style="3" customWidth="1"/>
  </cols>
  <sheetData>
    <row r="1" spans="1:10" ht="30" x14ac:dyDescent="0.25">
      <c r="A1" s="30" t="s">
        <v>0</v>
      </c>
      <c r="B1" s="30"/>
      <c r="C1" s="18" t="s">
        <v>29</v>
      </c>
      <c r="D1" s="19" t="s">
        <v>30</v>
      </c>
      <c r="E1" s="18" t="s">
        <v>31</v>
      </c>
      <c r="F1" s="18" t="s">
        <v>32</v>
      </c>
      <c r="G1" s="19" t="s">
        <v>30</v>
      </c>
      <c r="H1" s="18" t="s">
        <v>33</v>
      </c>
      <c r="I1" s="20" t="s">
        <v>34</v>
      </c>
      <c r="J1" s="2" t="s">
        <v>2</v>
      </c>
    </row>
    <row r="2" spans="1:10" s="7" customFormat="1" x14ac:dyDescent="0.25">
      <c r="A2" s="7" t="s">
        <v>8</v>
      </c>
      <c r="C2" s="22">
        <v>17588414.399999999</v>
      </c>
      <c r="D2" s="21">
        <f t="shared" ref="D2:D20" si="0">(C2*100)/$C$25</f>
        <v>73.900900840336121</v>
      </c>
      <c r="E2" s="22">
        <v>0</v>
      </c>
      <c r="F2" s="22">
        <f>C2+E2</f>
        <v>17588414.399999999</v>
      </c>
      <c r="G2" s="22">
        <f t="shared" ref="G2:G25" si="1">(F2*100)/$F$25</f>
        <v>72.787677536831637</v>
      </c>
      <c r="H2" s="22">
        <v>5918827.2800000003</v>
      </c>
      <c r="I2" s="21">
        <f t="shared" ref="I2:I20" si="2">(H2*100)/F2</f>
        <v>33.651852551302184</v>
      </c>
      <c r="J2" s="22">
        <f t="shared" ref="J2:J20" si="3">F2-H2</f>
        <v>11669587.119999997</v>
      </c>
    </row>
    <row r="3" spans="1:10" x14ac:dyDescent="0.25">
      <c r="B3" t="s">
        <v>4</v>
      </c>
      <c r="C3" s="3">
        <v>12811322.439999999</v>
      </c>
      <c r="D3" s="25">
        <f t="shared" si="0"/>
        <v>53.829085882352942</v>
      </c>
      <c r="E3" s="3">
        <v>0</v>
      </c>
      <c r="F3" s="3">
        <f t="shared" ref="F3:F25" si="4">C3+E3</f>
        <v>12811322.439999999</v>
      </c>
      <c r="G3" s="3">
        <f t="shared" si="1"/>
        <v>53.018219003476247</v>
      </c>
      <c r="H3" s="3">
        <v>4590490.92</v>
      </c>
      <c r="I3" s="11">
        <f t="shared" si="2"/>
        <v>35.831514986051666</v>
      </c>
      <c r="J3" s="3">
        <f t="shared" si="3"/>
        <v>8220831.5199999996</v>
      </c>
    </row>
    <row r="4" spans="1:10" x14ac:dyDescent="0.25">
      <c r="B4" t="s">
        <v>5</v>
      </c>
      <c r="C4" s="3">
        <v>2654050.37</v>
      </c>
      <c r="D4" s="25">
        <f t="shared" si="0"/>
        <v>11.151472142857143</v>
      </c>
      <c r="E4" s="3">
        <v>150000</v>
      </c>
      <c r="F4" s="3">
        <f t="shared" si="4"/>
        <v>2804050.37</v>
      </c>
      <c r="G4" s="3">
        <f t="shared" si="1"/>
        <v>11.604247516967389</v>
      </c>
      <c r="H4" s="3">
        <v>1064229.92</v>
      </c>
      <c r="I4" s="11">
        <f t="shared" si="2"/>
        <v>37.953309661837494</v>
      </c>
      <c r="J4" s="3">
        <f t="shared" si="3"/>
        <v>1739820.4500000002</v>
      </c>
    </row>
    <row r="5" spans="1:10" s="1" customFormat="1" x14ac:dyDescent="0.25">
      <c r="A5" s="1" t="s">
        <v>6</v>
      </c>
      <c r="C5" s="4">
        <v>3001190.3999999999</v>
      </c>
      <c r="D5" s="5">
        <f t="shared" si="0"/>
        <v>12.610043697478991</v>
      </c>
      <c r="E5" s="4">
        <v>-91006.09</v>
      </c>
      <c r="F5" s="4">
        <f t="shared" si="4"/>
        <v>2910184.31</v>
      </c>
      <c r="G5" s="4">
        <f t="shared" si="1"/>
        <v>12.04347090713458</v>
      </c>
      <c r="H5" s="4">
        <v>1586077.19</v>
      </c>
      <c r="I5" s="21">
        <f t="shared" si="2"/>
        <v>54.500918878227338</v>
      </c>
      <c r="J5" s="4">
        <f t="shared" si="3"/>
        <v>1324107.1200000001</v>
      </c>
    </row>
    <row r="6" spans="1:10" x14ac:dyDescent="0.25">
      <c r="B6" t="s">
        <v>21</v>
      </c>
      <c r="C6" s="3">
        <v>524880</v>
      </c>
      <c r="D6" s="25">
        <f t="shared" si="0"/>
        <v>2.2053781512605042</v>
      </c>
      <c r="E6" s="3">
        <v>26825.58</v>
      </c>
      <c r="F6" s="3">
        <f t="shared" si="4"/>
        <v>551705.57999999996</v>
      </c>
      <c r="G6" s="3">
        <f t="shared" si="1"/>
        <v>2.283171577553385</v>
      </c>
      <c r="H6" s="3">
        <v>255489.55</v>
      </c>
      <c r="I6" s="11">
        <f t="shared" si="2"/>
        <v>46.309038599899608</v>
      </c>
      <c r="J6" s="3">
        <f t="shared" si="3"/>
        <v>296216.02999999997</v>
      </c>
    </row>
    <row r="7" spans="1:10" x14ac:dyDescent="0.25">
      <c r="B7" t="s">
        <v>7</v>
      </c>
      <c r="C7" s="3">
        <v>550800</v>
      </c>
      <c r="D7" s="25">
        <f t="shared" si="0"/>
        <v>2.3142857142857145</v>
      </c>
      <c r="E7" s="3">
        <v>32883</v>
      </c>
      <c r="F7" s="3">
        <f t="shared" si="4"/>
        <v>583683</v>
      </c>
      <c r="G7" s="3">
        <f t="shared" si="1"/>
        <v>2.4155065386525409</v>
      </c>
      <c r="H7" s="3">
        <v>176068.47</v>
      </c>
      <c r="I7" s="11">
        <f t="shared" si="2"/>
        <v>30.16508447222208</v>
      </c>
      <c r="J7" s="3">
        <f t="shared" si="3"/>
        <v>407614.53</v>
      </c>
    </row>
    <row r="8" spans="1:10" x14ac:dyDescent="0.25">
      <c r="B8" t="s">
        <v>22</v>
      </c>
      <c r="C8" s="3">
        <v>1821830.4</v>
      </c>
      <c r="D8" s="25">
        <f t="shared" si="0"/>
        <v>7.6547495798319325</v>
      </c>
      <c r="E8" s="3">
        <v>-148132.67000000001</v>
      </c>
      <c r="F8" s="3">
        <f t="shared" si="4"/>
        <v>1673697.73</v>
      </c>
      <c r="G8" s="3">
        <f t="shared" si="1"/>
        <v>6.9264100728356235</v>
      </c>
      <c r="H8" s="3">
        <v>1139773.3500000001</v>
      </c>
      <c r="I8" s="11">
        <f t="shared" si="2"/>
        <v>68.099115483654273</v>
      </c>
      <c r="J8" s="3">
        <f t="shared" si="3"/>
        <v>533924.37999999989</v>
      </c>
    </row>
    <row r="9" spans="1:10" s="1" customFormat="1" x14ac:dyDescent="0.25">
      <c r="A9" s="1" t="s">
        <v>3</v>
      </c>
      <c r="C9" s="4">
        <v>2966315.2</v>
      </c>
      <c r="D9" s="5">
        <f t="shared" si="0"/>
        <v>12.463509243697478</v>
      </c>
      <c r="E9" s="4">
        <v>341794.49</v>
      </c>
      <c r="F9" s="4">
        <f t="shared" si="4"/>
        <v>3308109.6900000004</v>
      </c>
      <c r="G9" s="4">
        <f t="shared" si="1"/>
        <v>13.690240398940576</v>
      </c>
      <c r="H9" s="4">
        <v>1307307.23</v>
      </c>
      <c r="I9" s="21">
        <f t="shared" si="2"/>
        <v>39.518255212389882</v>
      </c>
      <c r="J9" s="4">
        <f t="shared" si="3"/>
        <v>2000802.4600000004</v>
      </c>
    </row>
    <row r="10" spans="1:10" x14ac:dyDescent="0.25">
      <c r="B10" t="s">
        <v>9</v>
      </c>
      <c r="C10" s="3">
        <v>1075680</v>
      </c>
      <c r="D10" s="25">
        <f t="shared" si="0"/>
        <v>4.5196638655462182</v>
      </c>
      <c r="E10" s="3">
        <v>13657.2</v>
      </c>
      <c r="F10" s="3">
        <f t="shared" si="4"/>
        <v>1089337.2</v>
      </c>
      <c r="G10" s="3">
        <f t="shared" si="1"/>
        <v>4.5080996523754342</v>
      </c>
      <c r="H10" s="3">
        <v>274287</v>
      </c>
      <c r="I10" s="11">
        <f t="shared" si="2"/>
        <v>25.179255789667334</v>
      </c>
      <c r="J10" s="3">
        <f t="shared" si="3"/>
        <v>815050.2</v>
      </c>
    </row>
    <row r="11" spans="1:10" x14ac:dyDescent="0.25">
      <c r="B11" t="s">
        <v>23</v>
      </c>
      <c r="C11" s="3">
        <v>237504</v>
      </c>
      <c r="D11" s="25">
        <f t="shared" si="0"/>
        <v>0.99791596638655466</v>
      </c>
      <c r="E11" s="3">
        <v>-5500</v>
      </c>
      <c r="F11" s="3">
        <f t="shared" si="4"/>
        <v>232004</v>
      </c>
      <c r="G11" s="3">
        <f t="shared" si="1"/>
        <v>0.9601224962754511</v>
      </c>
      <c r="H11" s="3">
        <v>40368</v>
      </c>
      <c r="I11" s="11">
        <f t="shared" si="2"/>
        <v>17.399700005172324</v>
      </c>
      <c r="J11" s="3">
        <f t="shared" si="3"/>
        <v>191636</v>
      </c>
    </row>
    <row r="12" spans="1:10" x14ac:dyDescent="0.25">
      <c r="B12" t="s">
        <v>10</v>
      </c>
      <c r="C12" s="3">
        <v>504360</v>
      </c>
      <c r="D12" s="25">
        <f t="shared" si="0"/>
        <v>2.1191596638655463</v>
      </c>
      <c r="E12" s="3">
        <v>80825.2</v>
      </c>
      <c r="F12" s="3">
        <f t="shared" si="4"/>
        <v>585185.19999999995</v>
      </c>
      <c r="G12" s="3">
        <f t="shared" si="1"/>
        <v>2.4217232246316831</v>
      </c>
      <c r="H12" s="3">
        <v>227134.31</v>
      </c>
      <c r="I12" s="11">
        <f t="shared" si="2"/>
        <v>38.814089966731906</v>
      </c>
      <c r="J12" s="3">
        <f t="shared" si="3"/>
        <v>358050.88999999996</v>
      </c>
    </row>
    <row r="13" spans="1:10" x14ac:dyDescent="0.25">
      <c r="B13" t="s">
        <v>11</v>
      </c>
      <c r="C13" s="3">
        <v>64800</v>
      </c>
      <c r="D13" s="25">
        <f t="shared" si="0"/>
        <v>0.27226890756302519</v>
      </c>
      <c r="E13" s="3">
        <v>-17700</v>
      </c>
      <c r="F13" s="3">
        <f t="shared" si="4"/>
        <v>47100</v>
      </c>
      <c r="G13" s="3">
        <f t="shared" si="1"/>
        <v>0.19491805992385366</v>
      </c>
      <c r="H13" s="3">
        <v>5928.76</v>
      </c>
      <c r="I13" s="11">
        <f t="shared" si="2"/>
        <v>12.5876008492569</v>
      </c>
      <c r="J13" s="3">
        <f t="shared" si="3"/>
        <v>41171.24</v>
      </c>
    </row>
    <row r="14" spans="1:10" x14ac:dyDescent="0.25">
      <c r="B14" s="10" t="s">
        <v>24</v>
      </c>
      <c r="C14" s="24">
        <v>280800</v>
      </c>
      <c r="D14" s="25">
        <f t="shared" si="0"/>
        <v>1.1798319327731093</v>
      </c>
      <c r="E14" s="24">
        <v>88171</v>
      </c>
      <c r="F14" s="3">
        <f t="shared" si="4"/>
        <v>368971</v>
      </c>
      <c r="G14" s="3">
        <f t="shared" si="1"/>
        <v>1.5269450422115545</v>
      </c>
      <c r="H14" s="3">
        <v>284522.34000000003</v>
      </c>
      <c r="I14" s="11">
        <f t="shared" si="2"/>
        <v>77.11238552623378</v>
      </c>
      <c r="J14" s="3">
        <f t="shared" si="3"/>
        <v>84448.659999999974</v>
      </c>
    </row>
    <row r="15" spans="1:10" x14ac:dyDescent="0.25">
      <c r="B15" t="s">
        <v>19</v>
      </c>
      <c r="C15" s="3">
        <v>25920</v>
      </c>
      <c r="D15" s="25">
        <f t="shared" si="0"/>
        <v>0.10890756302521008</v>
      </c>
      <c r="E15" s="3">
        <v>0</v>
      </c>
      <c r="F15" s="3">
        <f t="shared" si="4"/>
        <v>25920</v>
      </c>
      <c r="G15" s="3">
        <f t="shared" si="1"/>
        <v>0.1072670087733819</v>
      </c>
      <c r="H15" s="3">
        <v>7074.38</v>
      </c>
      <c r="I15" s="11">
        <f t="shared" si="2"/>
        <v>27.293132716049382</v>
      </c>
      <c r="J15" s="3">
        <f t="shared" si="3"/>
        <v>18845.62</v>
      </c>
    </row>
    <row r="16" spans="1:10" x14ac:dyDescent="0.25">
      <c r="B16" s="10" t="s">
        <v>25</v>
      </c>
      <c r="C16" s="24">
        <v>669251.19999999995</v>
      </c>
      <c r="D16" s="25">
        <f t="shared" si="0"/>
        <v>2.8119798319327729</v>
      </c>
      <c r="E16" s="24">
        <v>202072.09</v>
      </c>
      <c r="F16" s="3">
        <f t="shared" si="4"/>
        <v>871323.28999999992</v>
      </c>
      <c r="G16" s="3">
        <f t="shared" si="1"/>
        <v>3.6058735722562485</v>
      </c>
      <c r="H16" s="3">
        <v>432784.45</v>
      </c>
      <c r="I16" s="11">
        <f t="shared" si="2"/>
        <v>49.669790187749953</v>
      </c>
      <c r="J16" s="3">
        <f t="shared" si="3"/>
        <v>438538.83999999991</v>
      </c>
    </row>
    <row r="17" spans="1:10" x14ac:dyDescent="0.25">
      <c r="A17" s="6" t="s">
        <v>18</v>
      </c>
      <c r="C17" s="4">
        <v>237600</v>
      </c>
      <c r="D17" s="5">
        <f t="shared" si="0"/>
        <v>0.99831932773109244</v>
      </c>
      <c r="E17" s="4">
        <v>113211.6</v>
      </c>
      <c r="F17" s="4">
        <f t="shared" si="4"/>
        <v>350811.6</v>
      </c>
      <c r="G17" s="4">
        <f t="shared" si="1"/>
        <v>1.451794404899851</v>
      </c>
      <c r="H17" s="4">
        <v>222555</v>
      </c>
      <c r="I17" s="21">
        <f t="shared" si="2"/>
        <v>63.440034480045703</v>
      </c>
      <c r="J17" s="4">
        <f t="shared" si="3"/>
        <v>128256.59999999998</v>
      </c>
    </row>
    <row r="18" spans="1:10" x14ac:dyDescent="0.25">
      <c r="A18" s="6"/>
      <c r="B18" t="s">
        <v>20</v>
      </c>
      <c r="C18" s="3">
        <v>237600</v>
      </c>
      <c r="D18" s="25">
        <f t="shared" si="0"/>
        <v>0.99831932773109244</v>
      </c>
      <c r="E18" s="3">
        <v>113211.6</v>
      </c>
      <c r="F18" s="3">
        <f t="shared" si="4"/>
        <v>350811.6</v>
      </c>
      <c r="G18" s="3">
        <f t="shared" si="1"/>
        <v>1.451794404899851</v>
      </c>
      <c r="H18" s="3">
        <v>222555</v>
      </c>
      <c r="I18" s="11">
        <f t="shared" si="2"/>
        <v>63.440034480045703</v>
      </c>
      <c r="J18" s="3">
        <f t="shared" si="3"/>
        <v>128256.59999999998</v>
      </c>
    </row>
    <row r="19" spans="1:10" s="1" customFormat="1" x14ac:dyDescent="0.25">
      <c r="A19" s="1" t="s">
        <v>12</v>
      </c>
      <c r="C19" s="4">
        <v>6480</v>
      </c>
      <c r="D19" s="5">
        <f t="shared" si="0"/>
        <v>2.7226890756302521E-2</v>
      </c>
      <c r="E19" s="4">
        <v>0</v>
      </c>
      <c r="F19" s="4">
        <f t="shared" si="4"/>
        <v>6480</v>
      </c>
      <c r="G19" s="4">
        <f t="shared" si="1"/>
        <v>2.6816752193345474E-2</v>
      </c>
      <c r="H19" s="4">
        <v>3456.8</v>
      </c>
      <c r="I19" s="21">
        <f t="shared" si="2"/>
        <v>53.345679012345677</v>
      </c>
      <c r="J19" s="4">
        <f t="shared" si="3"/>
        <v>3023.2</v>
      </c>
    </row>
    <row r="20" spans="1:10" x14ac:dyDescent="0.25">
      <c r="B20" t="s">
        <v>35</v>
      </c>
      <c r="C20" s="3">
        <v>6480</v>
      </c>
      <c r="D20" s="25">
        <f t="shared" si="0"/>
        <v>2.7226890756302521E-2</v>
      </c>
      <c r="E20" s="3">
        <v>0</v>
      </c>
      <c r="F20" s="3">
        <f t="shared" si="4"/>
        <v>6480</v>
      </c>
      <c r="G20" s="3">
        <f t="shared" si="1"/>
        <v>2.6816752193345474E-2</v>
      </c>
      <c r="H20" s="3">
        <v>3456.8</v>
      </c>
      <c r="I20" s="11">
        <f t="shared" si="2"/>
        <v>53.345679012345677</v>
      </c>
      <c r="J20" s="3">
        <f t="shared" si="3"/>
        <v>3023.2</v>
      </c>
    </row>
    <row r="21" spans="1:10" s="1" customFormat="1" x14ac:dyDescent="0.25">
      <c r="A21" s="7" t="s">
        <v>13</v>
      </c>
      <c r="C21" s="4">
        <v>0</v>
      </c>
      <c r="D21" s="4">
        <v>0</v>
      </c>
      <c r="E21" s="4">
        <v>0</v>
      </c>
      <c r="F21" s="4">
        <f t="shared" si="4"/>
        <v>0</v>
      </c>
      <c r="G21" s="4">
        <f t="shared" si="1"/>
        <v>0</v>
      </c>
      <c r="H21" s="4">
        <v>0</v>
      </c>
      <c r="I21" s="22">
        <v>0</v>
      </c>
      <c r="J21" s="4">
        <v>0</v>
      </c>
    </row>
    <row r="22" spans="1:10" x14ac:dyDescent="0.25">
      <c r="A22" s="8" t="s">
        <v>16</v>
      </c>
      <c r="C22" s="4">
        <v>0</v>
      </c>
      <c r="D22" s="4">
        <v>0</v>
      </c>
      <c r="E22" s="4">
        <v>0</v>
      </c>
      <c r="F22" s="4">
        <f t="shared" si="4"/>
        <v>0</v>
      </c>
      <c r="G22" s="4">
        <f t="shared" si="1"/>
        <v>0</v>
      </c>
      <c r="H22" s="4">
        <v>0</v>
      </c>
      <c r="I22" s="22">
        <v>0</v>
      </c>
      <c r="J22" s="4">
        <v>0</v>
      </c>
    </row>
    <row r="23" spans="1:10" s="1" customFormat="1" x14ac:dyDescent="0.25">
      <c r="A23" s="8" t="s">
        <v>17</v>
      </c>
      <c r="C23" s="4">
        <v>0</v>
      </c>
      <c r="D23" s="4">
        <v>0</v>
      </c>
      <c r="E23" s="4">
        <v>0</v>
      </c>
      <c r="F23" s="4">
        <f t="shared" si="4"/>
        <v>0</v>
      </c>
      <c r="G23" s="4">
        <f t="shared" si="1"/>
        <v>0</v>
      </c>
      <c r="H23" s="4">
        <v>0</v>
      </c>
      <c r="I23" s="22">
        <v>0</v>
      </c>
      <c r="J23" s="4">
        <v>0</v>
      </c>
    </row>
    <row r="24" spans="1:10" x14ac:dyDescent="0.25">
      <c r="A24" s="7" t="s">
        <v>14</v>
      </c>
      <c r="C24" s="4">
        <v>0</v>
      </c>
      <c r="D24" s="4">
        <v>0</v>
      </c>
      <c r="E24" s="4">
        <v>0</v>
      </c>
      <c r="F24" s="4">
        <f t="shared" si="4"/>
        <v>0</v>
      </c>
      <c r="G24" s="4">
        <f t="shared" si="1"/>
        <v>0</v>
      </c>
      <c r="H24" s="4">
        <v>0</v>
      </c>
      <c r="I24" s="22">
        <v>0</v>
      </c>
      <c r="J24" s="4">
        <v>0</v>
      </c>
    </row>
    <row r="25" spans="1:10" x14ac:dyDescent="0.25">
      <c r="A25" s="1" t="s">
        <v>15</v>
      </c>
      <c r="C25" s="4">
        <v>23800000</v>
      </c>
      <c r="D25" s="1"/>
      <c r="E25" s="4">
        <v>364000</v>
      </c>
      <c r="F25" s="4">
        <f t="shared" si="4"/>
        <v>24164000</v>
      </c>
      <c r="G25" s="4">
        <f t="shared" si="1"/>
        <v>100</v>
      </c>
      <c r="H25" s="4">
        <v>9038223.5</v>
      </c>
      <c r="I25" s="21">
        <f>(H25*100)/F25</f>
        <v>37.403672819069691</v>
      </c>
      <c r="J25" s="4">
        <f>F25-H25</f>
        <v>15125776.5</v>
      </c>
    </row>
    <row r="28" spans="1:10" x14ac:dyDescent="0.25">
      <c r="B28" s="12" t="s">
        <v>1</v>
      </c>
      <c r="C28" s="13" t="s">
        <v>26</v>
      </c>
    </row>
    <row r="29" spans="1:10" x14ac:dyDescent="0.25">
      <c r="B29" s="14" t="s">
        <v>27</v>
      </c>
      <c r="C29" s="15">
        <v>9038223.5</v>
      </c>
    </row>
    <row r="30" spans="1:10" x14ac:dyDescent="0.25">
      <c r="B30" s="14" t="s">
        <v>28</v>
      </c>
      <c r="C30" s="15">
        <v>15125776.5</v>
      </c>
    </row>
    <row r="31" spans="1:10" x14ac:dyDescent="0.25">
      <c r="B31" s="14"/>
      <c r="C31" s="15">
        <f>SUM(C29:C30)</f>
        <v>24164000</v>
      </c>
    </row>
    <row r="47" spans="4:5" x14ac:dyDescent="0.25">
      <c r="D47" s="9"/>
      <c r="E47" s="9"/>
    </row>
    <row r="48" spans="4:5" x14ac:dyDescent="0.25">
      <c r="D48" s="23"/>
      <c r="E48" s="23"/>
    </row>
    <row r="50" spans="2:5" x14ac:dyDescent="0.25">
      <c r="D50" s="10"/>
      <c r="E50" s="10"/>
    </row>
    <row r="53" spans="2:5" x14ac:dyDescent="0.25">
      <c r="B53" s="12" t="s">
        <v>0</v>
      </c>
      <c r="C53" s="13" t="s">
        <v>36</v>
      </c>
    </row>
    <row r="54" spans="2:5" x14ac:dyDescent="0.25">
      <c r="B54" s="14" t="s">
        <v>12</v>
      </c>
      <c r="C54" s="15">
        <v>6480</v>
      </c>
    </row>
    <row r="55" spans="2:5" x14ac:dyDescent="0.25">
      <c r="B55" s="14" t="s">
        <v>18</v>
      </c>
      <c r="C55" s="15">
        <v>350811.6</v>
      </c>
    </row>
    <row r="56" spans="2:5" x14ac:dyDescent="0.25">
      <c r="B56" s="14" t="s">
        <v>6</v>
      </c>
      <c r="C56" s="15">
        <v>2910184.31</v>
      </c>
    </row>
    <row r="57" spans="2:5" x14ac:dyDescent="0.25">
      <c r="B57" s="16" t="s">
        <v>3</v>
      </c>
      <c r="C57" s="15">
        <v>3308109.6900000004</v>
      </c>
    </row>
    <row r="58" spans="2:5" x14ac:dyDescent="0.25">
      <c r="B58" s="17" t="s">
        <v>8</v>
      </c>
      <c r="C58" s="15">
        <v>17588414.399999999</v>
      </c>
    </row>
    <row r="59" spans="2:5" x14ac:dyDescent="0.25">
      <c r="B59" s="14"/>
      <c r="C59" s="15">
        <f>SUM(C54:C58)</f>
        <v>24164000</v>
      </c>
    </row>
  </sheetData>
  <mergeCells count="1">
    <mergeCell ref="A1:B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847084-B437-49A0-9B6F-FE3026C9C1A1}">
  <dimension ref="A1:J59"/>
  <sheetViews>
    <sheetView zoomScale="130" zoomScaleNormal="130" workbookViewId="0">
      <selection activeCell="H40" sqref="H40"/>
    </sheetView>
  </sheetViews>
  <sheetFormatPr baseColWidth="10" defaultRowHeight="15" x14ac:dyDescent="0.25"/>
  <cols>
    <col min="1" max="1" width="2.5703125" customWidth="1"/>
    <col min="2" max="2" width="50.42578125" customWidth="1"/>
    <col min="3" max="3" width="18.5703125" customWidth="1"/>
    <col min="4" max="4" width="7.85546875" customWidth="1"/>
    <col min="5" max="5" width="18.5703125" customWidth="1"/>
    <col min="6" max="6" width="18.5703125" style="3" customWidth="1"/>
    <col min="7" max="7" width="8" style="3" customWidth="1"/>
    <col min="8" max="8" width="18.5703125" style="3" customWidth="1"/>
    <col min="9" max="9" width="7.85546875" style="23" customWidth="1"/>
    <col min="10" max="10" width="18.5703125" style="3" customWidth="1"/>
  </cols>
  <sheetData>
    <row r="1" spans="1:10" ht="30" x14ac:dyDescent="0.25">
      <c r="A1" s="30" t="s">
        <v>0</v>
      </c>
      <c r="B1" s="30"/>
      <c r="C1" s="18" t="s">
        <v>29</v>
      </c>
      <c r="D1" s="19" t="s">
        <v>30</v>
      </c>
      <c r="E1" s="18" t="s">
        <v>31</v>
      </c>
      <c r="F1" s="18" t="s">
        <v>32</v>
      </c>
      <c r="G1" s="19" t="s">
        <v>30</v>
      </c>
      <c r="H1" s="18" t="s">
        <v>33</v>
      </c>
      <c r="I1" s="20" t="s">
        <v>34</v>
      </c>
      <c r="J1" s="2" t="s">
        <v>2</v>
      </c>
    </row>
    <row r="2" spans="1:10" s="7" customFormat="1" x14ac:dyDescent="0.25">
      <c r="A2" s="7" t="s">
        <v>8</v>
      </c>
      <c r="C2" s="22">
        <v>17588414.399999999</v>
      </c>
      <c r="D2" s="21">
        <f t="shared" ref="D2:D20" si="0">(C2*100)/$C$25</f>
        <v>73.900900840336121</v>
      </c>
      <c r="E2" s="22">
        <v>0</v>
      </c>
      <c r="F2" s="22">
        <f>C2+E2</f>
        <v>17588414.399999999</v>
      </c>
      <c r="G2" s="22">
        <f t="shared" ref="G2:G25" si="1">(F2*100)/$F$25</f>
        <v>69.521556262170634</v>
      </c>
      <c r="H2" s="22">
        <v>11257278.15</v>
      </c>
      <c r="I2" s="21">
        <f t="shared" ref="I2:I20" si="2">(H2*100)/F2</f>
        <v>64.003939718409185</v>
      </c>
      <c r="J2" s="22">
        <f t="shared" ref="J2:J20" si="3">F2-H2</f>
        <v>6331136.2499999981</v>
      </c>
    </row>
    <row r="3" spans="1:10" x14ac:dyDescent="0.25">
      <c r="B3" t="s">
        <v>4</v>
      </c>
      <c r="C3" s="3">
        <v>12811322.439999999</v>
      </c>
      <c r="D3" s="25">
        <f t="shared" si="0"/>
        <v>53.829085882352942</v>
      </c>
      <c r="E3" s="3">
        <v>235080</v>
      </c>
      <c r="F3" s="3">
        <f t="shared" ref="F3:F25" si="4">C3+E3</f>
        <v>13046402.439999999</v>
      </c>
      <c r="G3" s="3">
        <f t="shared" si="1"/>
        <v>51.568389317196228</v>
      </c>
      <c r="H3" s="3">
        <v>9020354.6899999995</v>
      </c>
      <c r="I3" s="11">
        <f t="shared" si="2"/>
        <v>69.140552205746616</v>
      </c>
      <c r="J3" s="3">
        <f t="shared" si="3"/>
        <v>4026047.75</v>
      </c>
    </row>
    <row r="4" spans="1:10" x14ac:dyDescent="0.25">
      <c r="B4" t="s">
        <v>5</v>
      </c>
      <c r="C4" s="3">
        <v>2654050.37</v>
      </c>
      <c r="D4" s="25">
        <f t="shared" si="0"/>
        <v>11.151472142857143</v>
      </c>
      <c r="E4" s="3">
        <v>306900.2</v>
      </c>
      <c r="F4" s="3">
        <f t="shared" si="4"/>
        <v>2960950.5700000003</v>
      </c>
      <c r="G4" s="3">
        <f t="shared" si="1"/>
        <v>11.70372081077196</v>
      </c>
      <c r="H4" s="3">
        <v>1826062.97</v>
      </c>
      <c r="I4" s="11">
        <f t="shared" si="2"/>
        <v>61.671511456538767</v>
      </c>
      <c r="J4" s="3">
        <f t="shared" si="3"/>
        <v>1134887.6000000003</v>
      </c>
    </row>
    <row r="5" spans="1:10" s="1" customFormat="1" x14ac:dyDescent="0.25">
      <c r="A5" s="1" t="s">
        <v>6</v>
      </c>
      <c r="C5" s="4">
        <v>3001190.3999999999</v>
      </c>
      <c r="D5" s="5">
        <f t="shared" si="0"/>
        <v>12.610043697478991</v>
      </c>
      <c r="E5" s="4">
        <v>158249.66</v>
      </c>
      <c r="F5" s="4">
        <f t="shared" si="4"/>
        <v>3159440.06</v>
      </c>
      <c r="G5" s="4">
        <f t="shared" si="1"/>
        <v>12.488288306889435</v>
      </c>
      <c r="H5" s="4">
        <v>2237789.81</v>
      </c>
      <c r="I5" s="29">
        <f t="shared" si="2"/>
        <v>70.828683801648069</v>
      </c>
      <c r="J5" s="4">
        <f t="shared" si="3"/>
        <v>921650.25</v>
      </c>
    </row>
    <row r="6" spans="1:10" x14ac:dyDescent="0.25">
      <c r="B6" t="s">
        <v>21</v>
      </c>
      <c r="C6" s="3">
        <v>524880</v>
      </c>
      <c r="D6" s="25">
        <f t="shared" si="0"/>
        <v>2.2053781512605042</v>
      </c>
      <c r="E6" s="3">
        <v>100330.2</v>
      </c>
      <c r="F6" s="3">
        <f t="shared" si="4"/>
        <v>625210.19999999995</v>
      </c>
      <c r="G6" s="3">
        <f t="shared" si="1"/>
        <v>2.4712623381777354</v>
      </c>
      <c r="H6" s="3">
        <v>435176.48</v>
      </c>
      <c r="I6" s="11">
        <f t="shared" si="2"/>
        <v>69.604827304480963</v>
      </c>
      <c r="J6" s="3">
        <f t="shared" si="3"/>
        <v>190033.71999999997</v>
      </c>
    </row>
    <row r="7" spans="1:10" x14ac:dyDescent="0.25">
      <c r="B7" t="s">
        <v>7</v>
      </c>
      <c r="C7" s="3">
        <v>550800</v>
      </c>
      <c r="D7" s="25">
        <f t="shared" si="0"/>
        <v>2.3142857142857145</v>
      </c>
      <c r="E7" s="3">
        <v>80526.73</v>
      </c>
      <c r="F7" s="3">
        <f t="shared" si="4"/>
        <v>631326.73</v>
      </c>
      <c r="G7" s="3">
        <f t="shared" si="1"/>
        <v>2.4954390874203654</v>
      </c>
      <c r="H7" s="3">
        <v>346560.9</v>
      </c>
      <c r="I7" s="11">
        <f t="shared" si="2"/>
        <v>54.894064124292662</v>
      </c>
      <c r="J7" s="3">
        <f t="shared" si="3"/>
        <v>284765.82999999996</v>
      </c>
    </row>
    <row r="8" spans="1:10" x14ac:dyDescent="0.25">
      <c r="B8" t="s">
        <v>22</v>
      </c>
      <c r="C8" s="3">
        <v>1821830.4</v>
      </c>
      <c r="D8" s="25">
        <f t="shared" si="0"/>
        <v>7.6547495798319325</v>
      </c>
      <c r="E8" s="3">
        <v>-10021.27</v>
      </c>
      <c r="F8" s="3">
        <f t="shared" si="4"/>
        <v>1811809.13</v>
      </c>
      <c r="G8" s="3">
        <f t="shared" si="1"/>
        <v>7.1615205045208299</v>
      </c>
      <c r="H8" s="3">
        <v>1430099.94</v>
      </c>
      <c r="I8" s="28">
        <f t="shared" si="2"/>
        <v>78.932152196407145</v>
      </c>
      <c r="J8" s="3">
        <f t="shared" si="3"/>
        <v>381709.18999999994</v>
      </c>
    </row>
    <row r="9" spans="1:10" s="1" customFormat="1" x14ac:dyDescent="0.25">
      <c r="A9" s="1" t="s">
        <v>3</v>
      </c>
      <c r="C9" s="4">
        <v>2966315.2</v>
      </c>
      <c r="D9" s="5">
        <f t="shared" si="0"/>
        <v>12.463509243697478</v>
      </c>
      <c r="E9" s="4">
        <v>882871.36</v>
      </c>
      <c r="F9" s="4">
        <f t="shared" si="4"/>
        <v>3849186.56</v>
      </c>
      <c r="G9" s="4">
        <f t="shared" si="1"/>
        <v>15.21464265673835</v>
      </c>
      <c r="H9" s="4">
        <v>2496476.2999999998</v>
      </c>
      <c r="I9" s="21">
        <f t="shared" si="2"/>
        <v>64.857243500299447</v>
      </c>
      <c r="J9" s="4">
        <f t="shared" si="3"/>
        <v>1352710.2600000002</v>
      </c>
    </row>
    <row r="10" spans="1:10" x14ac:dyDescent="0.25">
      <c r="B10" t="s">
        <v>9</v>
      </c>
      <c r="C10" s="3">
        <v>1075680</v>
      </c>
      <c r="D10" s="25">
        <f t="shared" si="0"/>
        <v>4.5196638655462182</v>
      </c>
      <c r="E10" s="3">
        <v>-13087.8</v>
      </c>
      <c r="F10" s="3">
        <f t="shared" si="4"/>
        <v>1062592.2</v>
      </c>
      <c r="G10" s="3">
        <f t="shared" si="1"/>
        <v>4.2000979585768503</v>
      </c>
      <c r="H10" s="3">
        <v>546827</v>
      </c>
      <c r="I10" s="11">
        <f t="shared" si="2"/>
        <v>51.461604931788507</v>
      </c>
      <c r="J10" s="3">
        <f t="shared" si="3"/>
        <v>515765.19999999995</v>
      </c>
    </row>
    <row r="11" spans="1:10" x14ac:dyDescent="0.25">
      <c r="B11" t="s">
        <v>23</v>
      </c>
      <c r="C11" s="3">
        <v>237504</v>
      </c>
      <c r="D11" s="25">
        <f t="shared" si="0"/>
        <v>0.99791596638655466</v>
      </c>
      <c r="E11" s="3">
        <v>-12500</v>
      </c>
      <c r="F11" s="3">
        <f t="shared" si="4"/>
        <v>225004</v>
      </c>
      <c r="G11" s="3">
        <f t="shared" si="1"/>
        <v>0.8893711445196244</v>
      </c>
      <c r="H11" s="3">
        <v>134096</v>
      </c>
      <c r="I11" s="11">
        <f t="shared" si="2"/>
        <v>59.597162717107253</v>
      </c>
      <c r="J11" s="3">
        <f t="shared" si="3"/>
        <v>90908</v>
      </c>
    </row>
    <row r="12" spans="1:10" x14ac:dyDescent="0.25">
      <c r="B12" t="s">
        <v>10</v>
      </c>
      <c r="C12" s="3">
        <v>504360</v>
      </c>
      <c r="D12" s="25">
        <f t="shared" si="0"/>
        <v>2.1191596638655463</v>
      </c>
      <c r="E12" s="3">
        <v>368592.11</v>
      </c>
      <c r="F12" s="3">
        <f t="shared" si="4"/>
        <v>872952.11</v>
      </c>
      <c r="G12" s="3">
        <f t="shared" si="1"/>
        <v>3.4505094006396377</v>
      </c>
      <c r="H12" s="3">
        <v>625635.62</v>
      </c>
      <c r="I12" s="28">
        <f t="shared" si="2"/>
        <v>71.668951003509235</v>
      </c>
      <c r="J12" s="3">
        <f t="shared" si="3"/>
        <v>247316.49</v>
      </c>
    </row>
    <row r="13" spans="1:10" x14ac:dyDescent="0.25">
      <c r="B13" t="s">
        <v>11</v>
      </c>
      <c r="C13" s="3">
        <v>64800</v>
      </c>
      <c r="D13" s="25">
        <f t="shared" si="0"/>
        <v>0.27226890756302519</v>
      </c>
      <c r="E13" s="3">
        <v>-1303.6400000000001</v>
      </c>
      <c r="F13" s="3">
        <f t="shared" si="4"/>
        <v>63496.36</v>
      </c>
      <c r="G13" s="3">
        <f t="shared" si="1"/>
        <v>0.25098145084545204</v>
      </c>
      <c r="H13" s="3">
        <v>27516.36</v>
      </c>
      <c r="I13" s="11">
        <f t="shared" si="2"/>
        <v>43.335334497914523</v>
      </c>
      <c r="J13" s="3">
        <f t="shared" si="3"/>
        <v>35980</v>
      </c>
    </row>
    <row r="14" spans="1:10" x14ac:dyDescent="0.25">
      <c r="B14" s="10" t="s">
        <v>24</v>
      </c>
      <c r="C14" s="24">
        <v>280800</v>
      </c>
      <c r="D14" s="25">
        <f t="shared" si="0"/>
        <v>1.1798319327731093</v>
      </c>
      <c r="E14" s="24">
        <v>101571</v>
      </c>
      <c r="F14" s="3">
        <f t="shared" si="4"/>
        <v>382371</v>
      </c>
      <c r="G14" s="3">
        <f t="shared" si="1"/>
        <v>1.5113941703308087</v>
      </c>
      <c r="H14" s="3">
        <v>289432.86</v>
      </c>
      <c r="I14" s="28">
        <f t="shared" si="2"/>
        <v>75.694249825431328</v>
      </c>
      <c r="J14" s="3">
        <f t="shared" si="3"/>
        <v>92938.140000000014</v>
      </c>
    </row>
    <row r="15" spans="1:10" x14ac:dyDescent="0.25">
      <c r="B15" t="s">
        <v>19</v>
      </c>
      <c r="C15" s="3">
        <v>25920</v>
      </c>
      <c r="D15" s="25">
        <f t="shared" si="0"/>
        <v>0.10890756302521008</v>
      </c>
      <c r="E15" s="3">
        <v>15574.38</v>
      </c>
      <c r="F15" s="3">
        <f t="shared" si="4"/>
        <v>41494.379999999997</v>
      </c>
      <c r="G15" s="3">
        <f t="shared" si="1"/>
        <v>0.16401443632883062</v>
      </c>
      <c r="H15" s="3">
        <v>29919.81</v>
      </c>
      <c r="I15" s="28">
        <f t="shared" si="2"/>
        <v>72.105692385330258</v>
      </c>
      <c r="J15" s="3">
        <f t="shared" si="3"/>
        <v>11574.569999999996</v>
      </c>
    </row>
    <row r="16" spans="1:10" x14ac:dyDescent="0.25">
      <c r="B16" s="10" t="s">
        <v>25</v>
      </c>
      <c r="C16" s="24">
        <v>669251.19999999995</v>
      </c>
      <c r="D16" s="25">
        <f t="shared" si="0"/>
        <v>2.8119798319327729</v>
      </c>
      <c r="E16" s="24">
        <v>443756.31</v>
      </c>
      <c r="F16" s="3">
        <f t="shared" si="4"/>
        <v>1113007.51</v>
      </c>
      <c r="G16" s="3">
        <f t="shared" si="1"/>
        <v>4.3993740690282719</v>
      </c>
      <c r="H16" s="3">
        <v>783058.26</v>
      </c>
      <c r="I16" s="28">
        <f t="shared" si="2"/>
        <v>70.355164090492082</v>
      </c>
      <c r="J16" s="3">
        <f t="shared" si="3"/>
        <v>329949.25</v>
      </c>
    </row>
    <row r="17" spans="1:10" x14ac:dyDescent="0.25">
      <c r="A17" s="6" t="s">
        <v>18</v>
      </c>
      <c r="C17" s="4">
        <v>237600</v>
      </c>
      <c r="D17" s="5">
        <f t="shared" si="0"/>
        <v>0.99831932773109244</v>
      </c>
      <c r="E17" s="4">
        <v>440692.2</v>
      </c>
      <c r="F17" s="4">
        <f t="shared" si="4"/>
        <v>678292.2</v>
      </c>
      <c r="G17" s="4">
        <f t="shared" si="1"/>
        <v>2.681079048517955</v>
      </c>
      <c r="H17" s="4">
        <v>560305</v>
      </c>
      <c r="I17" s="29">
        <f t="shared" si="2"/>
        <v>82.605254785474472</v>
      </c>
      <c r="J17" s="4">
        <f t="shared" si="3"/>
        <v>117987.19999999995</v>
      </c>
    </row>
    <row r="18" spans="1:10" x14ac:dyDescent="0.25">
      <c r="A18" s="6"/>
      <c r="B18" t="s">
        <v>20</v>
      </c>
      <c r="C18" s="3">
        <v>237600</v>
      </c>
      <c r="D18" s="25">
        <f t="shared" si="0"/>
        <v>0.99831932773109244</v>
      </c>
      <c r="E18" s="3">
        <v>440692.2</v>
      </c>
      <c r="F18" s="3">
        <f t="shared" si="4"/>
        <v>678292.2</v>
      </c>
      <c r="G18" s="3">
        <f t="shared" si="1"/>
        <v>2.681079048517955</v>
      </c>
      <c r="H18" s="3">
        <v>560305</v>
      </c>
      <c r="I18" s="28">
        <f t="shared" si="2"/>
        <v>82.605254785474472</v>
      </c>
      <c r="J18" s="3">
        <f t="shared" si="3"/>
        <v>117987.19999999995</v>
      </c>
    </row>
    <row r="19" spans="1:10" s="1" customFormat="1" x14ac:dyDescent="0.25">
      <c r="A19" s="1" t="s">
        <v>12</v>
      </c>
      <c r="C19" s="4">
        <v>6480</v>
      </c>
      <c r="D19" s="5">
        <f t="shared" si="0"/>
        <v>2.7226890756302521E-2</v>
      </c>
      <c r="E19" s="4">
        <v>17411</v>
      </c>
      <c r="F19" s="4">
        <f t="shared" si="4"/>
        <v>23891</v>
      </c>
      <c r="G19" s="4">
        <f t="shared" si="1"/>
        <v>9.4433725683624944E-2</v>
      </c>
      <c r="H19" s="4">
        <v>22896.799999999999</v>
      </c>
      <c r="I19" s="29">
        <f t="shared" si="2"/>
        <v>95.838600309740073</v>
      </c>
      <c r="J19" s="4">
        <f t="shared" si="3"/>
        <v>994.20000000000073</v>
      </c>
    </row>
    <row r="20" spans="1:10" x14ac:dyDescent="0.25">
      <c r="B20" t="s">
        <v>35</v>
      </c>
      <c r="C20" s="3">
        <v>6480</v>
      </c>
      <c r="D20" s="25">
        <f t="shared" si="0"/>
        <v>2.7226890756302521E-2</v>
      </c>
      <c r="E20" s="3">
        <v>-2029</v>
      </c>
      <c r="F20" s="3">
        <f t="shared" si="4"/>
        <v>4451</v>
      </c>
      <c r="G20" s="3">
        <f t="shared" si="1"/>
        <v>1.7593424846922046E-2</v>
      </c>
      <c r="H20" s="3">
        <v>3456.8</v>
      </c>
      <c r="I20" s="28">
        <f t="shared" si="2"/>
        <v>77.663446416535606</v>
      </c>
      <c r="J20" s="3">
        <f t="shared" si="3"/>
        <v>994.19999999999982</v>
      </c>
    </row>
    <row r="21" spans="1:10" s="1" customFormat="1" x14ac:dyDescent="0.25">
      <c r="A21" s="7" t="s">
        <v>13</v>
      </c>
      <c r="C21" s="4">
        <v>0</v>
      </c>
      <c r="D21" s="4">
        <v>0</v>
      </c>
      <c r="E21" s="4">
        <v>0</v>
      </c>
      <c r="F21" s="4">
        <f t="shared" si="4"/>
        <v>0</v>
      </c>
      <c r="G21" s="4">
        <f t="shared" si="1"/>
        <v>0</v>
      </c>
      <c r="H21" s="4">
        <v>0</v>
      </c>
      <c r="I21" s="22">
        <v>0</v>
      </c>
      <c r="J21" s="4">
        <v>0</v>
      </c>
    </row>
    <row r="22" spans="1:10" x14ac:dyDescent="0.25">
      <c r="A22" s="8" t="s">
        <v>16</v>
      </c>
      <c r="C22" s="4">
        <v>0</v>
      </c>
      <c r="D22" s="4">
        <v>0</v>
      </c>
      <c r="E22" s="4">
        <v>0</v>
      </c>
      <c r="F22" s="4">
        <f t="shared" si="4"/>
        <v>0</v>
      </c>
      <c r="G22" s="4">
        <f t="shared" si="1"/>
        <v>0</v>
      </c>
      <c r="H22" s="4">
        <v>0</v>
      </c>
      <c r="I22" s="22">
        <v>0</v>
      </c>
      <c r="J22" s="4">
        <v>0</v>
      </c>
    </row>
    <row r="23" spans="1:10" s="1" customFormat="1" x14ac:dyDescent="0.25">
      <c r="A23" s="8" t="s">
        <v>17</v>
      </c>
      <c r="C23" s="4">
        <v>0</v>
      </c>
      <c r="D23" s="4">
        <v>0</v>
      </c>
      <c r="E23" s="4">
        <v>0</v>
      </c>
      <c r="F23" s="4">
        <f t="shared" si="4"/>
        <v>0</v>
      </c>
      <c r="G23" s="4">
        <f t="shared" si="1"/>
        <v>0</v>
      </c>
      <c r="H23" s="4">
        <v>0</v>
      </c>
      <c r="I23" s="22">
        <v>0</v>
      </c>
      <c r="J23" s="4">
        <v>0</v>
      </c>
    </row>
    <row r="24" spans="1:10" x14ac:dyDescent="0.25">
      <c r="A24" s="7" t="s">
        <v>14</v>
      </c>
      <c r="C24" s="4">
        <v>0</v>
      </c>
      <c r="D24" s="4">
        <v>0</v>
      </c>
      <c r="E24" s="4">
        <v>0</v>
      </c>
      <c r="F24" s="4">
        <f t="shared" si="4"/>
        <v>0</v>
      </c>
      <c r="G24" s="4">
        <f t="shared" si="1"/>
        <v>0</v>
      </c>
      <c r="H24" s="4">
        <v>0</v>
      </c>
      <c r="I24" s="22">
        <v>0</v>
      </c>
      <c r="J24" s="4">
        <v>0</v>
      </c>
    </row>
    <row r="25" spans="1:10" x14ac:dyDescent="0.25">
      <c r="A25" s="1" t="s">
        <v>15</v>
      </c>
      <c r="C25" s="4">
        <v>23800000</v>
      </c>
      <c r="D25" s="1"/>
      <c r="E25" s="4">
        <v>1499224.22</v>
      </c>
      <c r="F25" s="4">
        <f t="shared" si="4"/>
        <v>25299224.219999999</v>
      </c>
      <c r="G25" s="4">
        <f t="shared" si="1"/>
        <v>100</v>
      </c>
      <c r="H25" s="4">
        <v>16574746.060000001</v>
      </c>
      <c r="I25" s="21">
        <f>(H25*100)/F25</f>
        <v>65.5148391739895</v>
      </c>
      <c r="J25" s="4">
        <f>F25-H25</f>
        <v>8724478.1599999983</v>
      </c>
    </row>
    <row r="28" spans="1:10" x14ac:dyDescent="0.25">
      <c r="B28" s="12" t="s">
        <v>1</v>
      </c>
      <c r="C28" s="13" t="s">
        <v>26</v>
      </c>
    </row>
    <row r="29" spans="1:10" x14ac:dyDescent="0.25">
      <c r="B29" s="14" t="s">
        <v>27</v>
      </c>
      <c r="C29" s="15">
        <v>16574746.060000001</v>
      </c>
    </row>
    <row r="30" spans="1:10" x14ac:dyDescent="0.25">
      <c r="B30" s="14" t="s">
        <v>28</v>
      </c>
      <c r="C30" s="15">
        <v>8724478.1599999983</v>
      </c>
    </row>
    <row r="31" spans="1:10" x14ac:dyDescent="0.25">
      <c r="B31" s="14"/>
      <c r="C31" s="15">
        <f>SUM(C29:C30)</f>
        <v>25299224.219999999</v>
      </c>
    </row>
    <row r="47" spans="4:5" x14ac:dyDescent="0.25">
      <c r="D47" s="9"/>
      <c r="E47" s="9"/>
    </row>
    <row r="48" spans="4:5" x14ac:dyDescent="0.25">
      <c r="D48" s="23"/>
      <c r="E48" s="23"/>
    </row>
    <row r="50" spans="2:6" x14ac:dyDescent="0.25">
      <c r="D50" s="10"/>
      <c r="E50" s="10"/>
    </row>
    <row r="53" spans="2:6" x14ac:dyDescent="0.25">
      <c r="B53" s="12" t="s">
        <v>0</v>
      </c>
      <c r="C53" s="13" t="s">
        <v>36</v>
      </c>
    </row>
    <row r="54" spans="2:6" x14ac:dyDescent="0.25">
      <c r="B54" s="14" t="s">
        <v>12</v>
      </c>
      <c r="C54" s="15">
        <v>23891</v>
      </c>
    </row>
    <row r="55" spans="2:6" x14ac:dyDescent="0.25">
      <c r="B55" s="16" t="s">
        <v>18</v>
      </c>
      <c r="C55" s="15">
        <v>678292.2</v>
      </c>
    </row>
    <row r="56" spans="2:6" x14ac:dyDescent="0.25">
      <c r="B56" s="14" t="s">
        <v>6</v>
      </c>
      <c r="C56" s="15">
        <v>3159440.06</v>
      </c>
    </row>
    <row r="57" spans="2:6" x14ac:dyDescent="0.25">
      <c r="B57" s="14" t="s">
        <v>3</v>
      </c>
      <c r="C57" s="15">
        <v>3849186.56</v>
      </c>
    </row>
    <row r="58" spans="2:6" ht="23.25" x14ac:dyDescent="0.25">
      <c r="B58" s="17" t="s">
        <v>8</v>
      </c>
      <c r="C58" s="26">
        <v>17588414.399999999</v>
      </c>
      <c r="F58" s="27"/>
    </row>
    <row r="59" spans="2:6" x14ac:dyDescent="0.25">
      <c r="B59" s="14"/>
      <c r="C59" s="15">
        <f>SUM(C54:C58)</f>
        <v>25299224.219999999</v>
      </c>
    </row>
  </sheetData>
  <sortState xmlns:xlrd2="http://schemas.microsoft.com/office/spreadsheetml/2017/richdata2" ref="B54:C59">
    <sortCondition ref="C59"/>
  </sortState>
  <mergeCells count="1">
    <mergeCell ref="A1:B1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4F46DD-AE36-4FC0-B782-6293A5F31E3F}">
  <dimension ref="A1:J60"/>
  <sheetViews>
    <sheetView topLeftCell="B1" zoomScale="130" zoomScaleNormal="130" workbookViewId="0">
      <selection activeCell="G72" sqref="G72"/>
    </sheetView>
  </sheetViews>
  <sheetFormatPr baseColWidth="10" defaultRowHeight="15" x14ac:dyDescent="0.25"/>
  <cols>
    <col min="1" max="1" width="2.5703125" customWidth="1"/>
    <col min="2" max="2" width="50.42578125" customWidth="1"/>
    <col min="3" max="3" width="18.5703125" customWidth="1"/>
    <col min="4" max="4" width="7.85546875" customWidth="1"/>
    <col min="5" max="5" width="18.5703125" customWidth="1"/>
    <col min="6" max="6" width="18.5703125" style="3" customWidth="1"/>
    <col min="7" max="7" width="8" style="3" customWidth="1"/>
    <col min="8" max="8" width="18.5703125" style="3" customWidth="1"/>
    <col min="9" max="9" width="7.85546875" style="23" customWidth="1"/>
    <col min="10" max="10" width="18.5703125" style="3" customWidth="1"/>
  </cols>
  <sheetData>
    <row r="1" spans="1:10" ht="30" x14ac:dyDescent="0.25">
      <c r="A1" s="30" t="s">
        <v>0</v>
      </c>
      <c r="B1" s="30"/>
      <c r="C1" s="18" t="s">
        <v>29</v>
      </c>
      <c r="D1" s="19" t="s">
        <v>30</v>
      </c>
      <c r="E1" s="18" t="s">
        <v>31</v>
      </c>
      <c r="F1" s="18" t="s">
        <v>32</v>
      </c>
      <c r="G1" s="19" t="s">
        <v>30</v>
      </c>
      <c r="H1" s="18" t="s">
        <v>33</v>
      </c>
      <c r="I1" s="20" t="s">
        <v>34</v>
      </c>
      <c r="J1" s="2" t="s">
        <v>2</v>
      </c>
    </row>
    <row r="2" spans="1:10" s="7" customFormat="1" x14ac:dyDescent="0.25">
      <c r="A2" s="7" t="s">
        <v>8</v>
      </c>
      <c r="C2" s="22">
        <v>17588414.399999999</v>
      </c>
      <c r="D2" s="21">
        <f t="shared" ref="D2:D21" si="0">(C2*100)/$C$26</f>
        <v>73.900900840336121</v>
      </c>
      <c r="E2" s="22">
        <v>1459546.32</v>
      </c>
      <c r="F2" s="22">
        <f>C2+E2</f>
        <v>19047960.719999999</v>
      </c>
      <c r="G2" s="22">
        <f t="shared" ref="G2:G26" si="1">(F2*100)/$F$26</f>
        <v>68.912054634388397</v>
      </c>
      <c r="H2" s="22">
        <v>17145665.190000001</v>
      </c>
      <c r="I2" s="29">
        <f t="shared" ref="I2:I21" si="2">(H2*100)/F2</f>
        <v>90.013127610019581</v>
      </c>
      <c r="J2" s="22">
        <f t="shared" ref="J2:J21" si="3">F2-H2</f>
        <v>1902295.5299999975</v>
      </c>
    </row>
    <row r="3" spans="1:10" x14ac:dyDescent="0.25">
      <c r="B3" t="s">
        <v>4</v>
      </c>
      <c r="C3" s="3">
        <v>12811322.439999999</v>
      </c>
      <c r="D3" s="25">
        <f t="shared" si="0"/>
        <v>53.829085882352942</v>
      </c>
      <c r="E3" s="3">
        <v>1614467.32</v>
      </c>
      <c r="F3" s="3">
        <f t="shared" ref="F3:F26" si="4">C3+E3</f>
        <v>14425789.76</v>
      </c>
      <c r="G3" s="3">
        <f t="shared" si="1"/>
        <v>52.189881462823628</v>
      </c>
      <c r="H3" s="3">
        <v>13626909.33</v>
      </c>
      <c r="I3" s="28">
        <f t="shared" si="2"/>
        <v>94.46213730207586</v>
      </c>
      <c r="J3" s="3">
        <f t="shared" si="3"/>
        <v>798880.4299999997</v>
      </c>
    </row>
    <row r="4" spans="1:10" x14ac:dyDescent="0.25">
      <c r="B4" t="s">
        <v>5</v>
      </c>
      <c r="C4" s="3">
        <v>2654050.37</v>
      </c>
      <c r="D4" s="25">
        <f t="shared" si="0"/>
        <v>11.151472142857143</v>
      </c>
      <c r="E4" s="3">
        <v>306900.2</v>
      </c>
      <c r="F4" s="3">
        <f t="shared" si="4"/>
        <v>2960950.5700000003</v>
      </c>
      <c r="G4" s="3">
        <f t="shared" si="1"/>
        <v>10.712180188156303</v>
      </c>
      <c r="H4" s="3">
        <v>2802919.2</v>
      </c>
      <c r="I4" s="28">
        <f t="shared" si="2"/>
        <v>94.662816340091751</v>
      </c>
      <c r="J4" s="3">
        <f t="shared" si="3"/>
        <v>158031.37000000011</v>
      </c>
    </row>
    <row r="5" spans="1:10" s="1" customFormat="1" x14ac:dyDescent="0.25">
      <c r="A5" s="1" t="s">
        <v>6</v>
      </c>
      <c r="C5" s="4">
        <v>3001190.3999999999</v>
      </c>
      <c r="D5" s="5">
        <f t="shared" si="0"/>
        <v>12.610043697478991</v>
      </c>
      <c r="E5" s="4">
        <v>269596.65999999997</v>
      </c>
      <c r="F5" s="4">
        <f t="shared" si="4"/>
        <v>3270787.06</v>
      </c>
      <c r="G5" s="4">
        <f t="shared" si="1"/>
        <v>11.833112210248752</v>
      </c>
      <c r="H5" s="4">
        <v>2968794.29</v>
      </c>
      <c r="I5" s="29">
        <f t="shared" si="2"/>
        <v>90.766969403382689</v>
      </c>
      <c r="J5" s="4">
        <f t="shared" si="3"/>
        <v>301992.77</v>
      </c>
    </row>
    <row r="6" spans="1:10" x14ac:dyDescent="0.25">
      <c r="B6" t="s">
        <v>21</v>
      </c>
      <c r="C6" s="3">
        <v>524880</v>
      </c>
      <c r="D6" s="25">
        <f t="shared" si="0"/>
        <v>2.2053781512605042</v>
      </c>
      <c r="E6" s="3">
        <v>119892.2</v>
      </c>
      <c r="F6" s="3">
        <f t="shared" si="4"/>
        <v>644772.19999999995</v>
      </c>
      <c r="G6" s="3">
        <f t="shared" si="1"/>
        <v>2.3326684533993935</v>
      </c>
      <c r="H6" s="3">
        <v>570115.03</v>
      </c>
      <c r="I6" s="28">
        <f t="shared" si="2"/>
        <v>88.421155564709522</v>
      </c>
      <c r="J6" s="3">
        <f t="shared" si="3"/>
        <v>74657.169999999925</v>
      </c>
    </row>
    <row r="7" spans="1:10" x14ac:dyDescent="0.25">
      <c r="B7" t="s">
        <v>7</v>
      </c>
      <c r="C7" s="3">
        <v>550800</v>
      </c>
      <c r="D7" s="25">
        <f t="shared" si="0"/>
        <v>2.3142857142857145</v>
      </c>
      <c r="E7" s="3">
        <v>90326.73</v>
      </c>
      <c r="F7" s="3">
        <f t="shared" si="4"/>
        <v>641126.73</v>
      </c>
      <c r="G7" s="3">
        <f t="shared" si="1"/>
        <v>2.3194798065147824</v>
      </c>
      <c r="H7" s="3">
        <v>518160.9</v>
      </c>
      <c r="I7" s="28">
        <f t="shared" si="2"/>
        <v>80.8203551269809</v>
      </c>
      <c r="J7" s="3">
        <f t="shared" si="3"/>
        <v>122965.82999999996</v>
      </c>
    </row>
    <row r="8" spans="1:10" x14ac:dyDescent="0.25">
      <c r="B8" t="s">
        <v>22</v>
      </c>
      <c r="C8" s="3">
        <v>1821830.4</v>
      </c>
      <c r="D8" s="25">
        <f t="shared" si="0"/>
        <v>7.6547495798319325</v>
      </c>
      <c r="E8" s="3">
        <v>100023.73</v>
      </c>
      <c r="F8" s="3">
        <f t="shared" si="4"/>
        <v>1921854.13</v>
      </c>
      <c r="G8" s="3">
        <f t="shared" si="1"/>
        <v>6.9529184122490655</v>
      </c>
      <c r="H8" s="3">
        <v>1837247.87</v>
      </c>
      <c r="I8" s="28">
        <f t="shared" si="2"/>
        <v>95.597675251242933</v>
      </c>
      <c r="J8" s="3">
        <f t="shared" si="3"/>
        <v>84606.259999999776</v>
      </c>
    </row>
    <row r="9" spans="1:10" s="1" customFormat="1" x14ac:dyDescent="0.25">
      <c r="A9" s="1" t="s">
        <v>3</v>
      </c>
      <c r="C9" s="4">
        <v>2966315.2</v>
      </c>
      <c r="D9" s="5">
        <f t="shared" si="0"/>
        <v>12.463509243697478</v>
      </c>
      <c r="E9" s="4">
        <v>1467724.36</v>
      </c>
      <c r="F9" s="4">
        <f t="shared" si="4"/>
        <v>4434039.5600000005</v>
      </c>
      <c r="G9" s="4">
        <f t="shared" si="1"/>
        <v>16.041548011432454</v>
      </c>
      <c r="H9" s="4">
        <v>3861952.58</v>
      </c>
      <c r="I9" s="29">
        <f t="shared" si="2"/>
        <v>87.097837710766825</v>
      </c>
      <c r="J9" s="4">
        <f t="shared" si="3"/>
        <v>572086.98000000045</v>
      </c>
    </row>
    <row r="10" spans="1:10" x14ac:dyDescent="0.25">
      <c r="B10" t="s">
        <v>9</v>
      </c>
      <c r="C10" s="3">
        <v>1075680</v>
      </c>
      <c r="D10" s="25">
        <f t="shared" si="0"/>
        <v>4.5196638655462182</v>
      </c>
      <c r="E10" s="3">
        <v>143340.20000000001</v>
      </c>
      <c r="F10" s="3">
        <f t="shared" si="4"/>
        <v>1219020.2</v>
      </c>
      <c r="G10" s="3">
        <f t="shared" si="1"/>
        <v>4.4101931885348336</v>
      </c>
      <c r="H10" s="3">
        <v>976384.73</v>
      </c>
      <c r="I10" s="28">
        <f t="shared" si="2"/>
        <v>80.0958614139454</v>
      </c>
      <c r="J10" s="3">
        <f t="shared" si="3"/>
        <v>242635.46999999997</v>
      </c>
    </row>
    <row r="11" spans="1:10" x14ac:dyDescent="0.25">
      <c r="B11" t="s">
        <v>23</v>
      </c>
      <c r="C11" s="3">
        <v>237504</v>
      </c>
      <c r="D11" s="25">
        <f t="shared" si="0"/>
        <v>0.99791596638655466</v>
      </c>
      <c r="E11" s="3">
        <v>-16500</v>
      </c>
      <c r="F11" s="3">
        <f t="shared" si="4"/>
        <v>221004</v>
      </c>
      <c r="G11" s="3">
        <f t="shared" si="1"/>
        <v>0.79955224321873619</v>
      </c>
      <c r="H11" s="3">
        <v>174464</v>
      </c>
      <c r="I11" s="11">
        <f t="shared" si="2"/>
        <v>78.941557618866625</v>
      </c>
      <c r="J11" s="3">
        <f t="shared" si="3"/>
        <v>46540</v>
      </c>
    </row>
    <row r="12" spans="1:10" x14ac:dyDescent="0.25">
      <c r="B12" t="s">
        <v>10</v>
      </c>
      <c r="C12" s="3">
        <v>504360</v>
      </c>
      <c r="D12" s="25">
        <f t="shared" si="0"/>
        <v>2.1191596638655463</v>
      </c>
      <c r="E12" s="3">
        <v>689691.11</v>
      </c>
      <c r="F12" s="3">
        <f t="shared" si="4"/>
        <v>1194051.1099999999</v>
      </c>
      <c r="G12" s="3">
        <f t="shared" si="1"/>
        <v>4.3198595659731129</v>
      </c>
      <c r="H12" s="3">
        <v>1088575.69</v>
      </c>
      <c r="I12" s="28">
        <f t="shared" si="2"/>
        <v>91.166590850537389</v>
      </c>
      <c r="J12" s="3">
        <f t="shared" si="3"/>
        <v>105475.41999999993</v>
      </c>
    </row>
    <row r="13" spans="1:10" x14ac:dyDescent="0.25">
      <c r="B13" t="s">
        <v>11</v>
      </c>
      <c r="C13" s="3">
        <v>64800</v>
      </c>
      <c r="D13" s="25">
        <f t="shared" si="0"/>
        <v>0.27226890756302519</v>
      </c>
      <c r="E13" s="3">
        <v>68959.360000000001</v>
      </c>
      <c r="F13" s="3">
        <f t="shared" si="4"/>
        <v>133759.35999999999</v>
      </c>
      <c r="G13" s="3">
        <f t="shared" si="1"/>
        <v>0.48391701661283265</v>
      </c>
      <c r="H13" s="3">
        <v>45331.64</v>
      </c>
      <c r="I13" s="11">
        <f t="shared" si="2"/>
        <v>33.890443255709364</v>
      </c>
      <c r="J13" s="3">
        <f t="shared" si="3"/>
        <v>88427.719999999987</v>
      </c>
    </row>
    <row r="14" spans="1:10" x14ac:dyDescent="0.25">
      <c r="B14" s="10" t="s">
        <v>24</v>
      </c>
      <c r="C14" s="24">
        <v>280800</v>
      </c>
      <c r="D14" s="25">
        <f t="shared" si="0"/>
        <v>1.1798319327731093</v>
      </c>
      <c r="E14" s="24">
        <v>32637</v>
      </c>
      <c r="F14" s="3">
        <f t="shared" si="4"/>
        <v>313437</v>
      </c>
      <c r="G14" s="3">
        <f t="shared" si="1"/>
        <v>1.1339580118810113</v>
      </c>
      <c r="H14" s="3">
        <v>309814.17</v>
      </c>
      <c r="I14" s="28">
        <f t="shared" si="2"/>
        <v>98.844160070444772</v>
      </c>
      <c r="J14" s="3">
        <f t="shared" si="3"/>
        <v>3622.8300000000163</v>
      </c>
    </row>
    <row r="15" spans="1:10" x14ac:dyDescent="0.25">
      <c r="B15" t="s">
        <v>19</v>
      </c>
      <c r="C15" s="3">
        <v>25920</v>
      </c>
      <c r="D15" s="25">
        <f t="shared" si="0"/>
        <v>0.10890756302521008</v>
      </c>
      <c r="E15" s="3">
        <v>36574.379999999997</v>
      </c>
      <c r="F15" s="3">
        <f t="shared" si="4"/>
        <v>62494.38</v>
      </c>
      <c r="G15" s="3">
        <f t="shared" si="1"/>
        <v>0.22609329115112903</v>
      </c>
      <c r="H15" s="3">
        <v>57493.47</v>
      </c>
      <c r="I15" s="28">
        <f t="shared" si="2"/>
        <v>91.997824444374046</v>
      </c>
      <c r="J15" s="3">
        <f t="shared" si="3"/>
        <v>5000.9099999999962</v>
      </c>
    </row>
    <row r="16" spans="1:10" x14ac:dyDescent="0.25">
      <c r="B16" s="10" t="s">
        <v>25</v>
      </c>
      <c r="C16" s="24">
        <v>669251.19999999995</v>
      </c>
      <c r="D16" s="25">
        <f t="shared" si="0"/>
        <v>2.8119798319327729</v>
      </c>
      <c r="E16" s="24">
        <v>541690.31000000006</v>
      </c>
      <c r="F16" s="3">
        <f t="shared" si="4"/>
        <v>1210941.51</v>
      </c>
      <c r="G16" s="3">
        <f t="shared" si="1"/>
        <v>4.3809659586576881</v>
      </c>
      <c r="H16" s="3">
        <v>1142523.21</v>
      </c>
      <c r="I16" s="28">
        <f t="shared" si="2"/>
        <v>94.349991355073783</v>
      </c>
      <c r="J16" s="3">
        <f t="shared" si="3"/>
        <v>68418.300000000047</v>
      </c>
    </row>
    <row r="17" spans="1:10" x14ac:dyDescent="0.25">
      <c r="A17" s="6" t="s">
        <v>18</v>
      </c>
      <c r="C17" s="4">
        <v>237600</v>
      </c>
      <c r="D17" s="5">
        <f t="shared" si="0"/>
        <v>0.99831932773109244</v>
      </c>
      <c r="E17" s="4">
        <v>626692.19999999995</v>
      </c>
      <c r="F17" s="4">
        <f t="shared" si="4"/>
        <v>864292.2</v>
      </c>
      <c r="G17" s="4">
        <f t="shared" si="1"/>
        <v>3.1268518547467763</v>
      </c>
      <c r="H17" s="4">
        <v>808635</v>
      </c>
      <c r="I17" s="29">
        <f t="shared" si="2"/>
        <v>93.56037229076</v>
      </c>
      <c r="J17" s="4">
        <f t="shared" si="3"/>
        <v>55657.199999999953</v>
      </c>
    </row>
    <row r="18" spans="1:10" x14ac:dyDescent="0.25">
      <c r="A18" s="6"/>
      <c r="B18" t="s">
        <v>20</v>
      </c>
      <c r="C18" s="3">
        <v>237600</v>
      </c>
      <c r="D18" s="25">
        <f t="shared" si="0"/>
        <v>0.99831932773109244</v>
      </c>
      <c r="E18" s="3">
        <v>626692.19999999995</v>
      </c>
      <c r="F18" s="3">
        <f t="shared" si="4"/>
        <v>864292.2</v>
      </c>
      <c r="G18" s="3">
        <f t="shared" si="1"/>
        <v>3.1268518547467763</v>
      </c>
      <c r="H18" s="3">
        <v>808635</v>
      </c>
      <c r="I18" s="28">
        <f t="shared" si="2"/>
        <v>93.56037229076</v>
      </c>
      <c r="J18" s="3">
        <f t="shared" si="3"/>
        <v>55657.199999999953</v>
      </c>
    </row>
    <row r="19" spans="1:10" s="1" customFormat="1" x14ac:dyDescent="0.25">
      <c r="A19" s="1" t="s">
        <v>12</v>
      </c>
      <c r="C19" s="4">
        <v>6480</v>
      </c>
      <c r="D19" s="5">
        <f t="shared" si="0"/>
        <v>2.7226890756302521E-2</v>
      </c>
      <c r="E19" s="4">
        <v>17411</v>
      </c>
      <c r="F19" s="4">
        <f t="shared" si="4"/>
        <v>23891</v>
      </c>
      <c r="G19" s="4">
        <f t="shared" si="1"/>
        <v>8.6433289183629372E-2</v>
      </c>
      <c r="H19" s="4">
        <v>23650.799999999999</v>
      </c>
      <c r="I19" s="29">
        <f t="shared" si="2"/>
        <v>98.99460047716714</v>
      </c>
      <c r="J19" s="4">
        <f t="shared" si="3"/>
        <v>240.20000000000073</v>
      </c>
    </row>
    <row r="20" spans="1:10" s="1" customFormat="1" x14ac:dyDescent="0.25">
      <c r="B20" t="s">
        <v>37</v>
      </c>
      <c r="C20" s="3">
        <v>0</v>
      </c>
      <c r="D20" s="25">
        <f t="shared" si="0"/>
        <v>0</v>
      </c>
      <c r="E20" s="3">
        <v>20194</v>
      </c>
      <c r="F20" s="3">
        <v>20194</v>
      </c>
      <c r="G20" s="3">
        <f t="shared" si="1"/>
        <v>7.3058216138889603E-2</v>
      </c>
      <c r="H20" s="3">
        <v>20194</v>
      </c>
      <c r="I20" s="28">
        <f t="shared" si="2"/>
        <v>100</v>
      </c>
      <c r="J20" s="3">
        <f t="shared" si="3"/>
        <v>0</v>
      </c>
    </row>
    <row r="21" spans="1:10" x14ac:dyDescent="0.25">
      <c r="B21" t="s">
        <v>38</v>
      </c>
      <c r="C21" s="3">
        <v>6480</v>
      </c>
      <c r="D21" s="25">
        <f t="shared" si="0"/>
        <v>2.7226890756302521E-2</v>
      </c>
      <c r="E21" s="3">
        <v>-2783</v>
      </c>
      <c r="F21" s="3">
        <f t="shared" si="4"/>
        <v>3697</v>
      </c>
      <c r="G21" s="3">
        <f t="shared" si="1"/>
        <v>1.3375073044739767E-2</v>
      </c>
      <c r="H21" s="3">
        <v>3456.8</v>
      </c>
      <c r="I21" s="28">
        <f t="shared" si="2"/>
        <v>93.502840140654584</v>
      </c>
      <c r="J21" s="3">
        <f t="shared" si="3"/>
        <v>240.19999999999982</v>
      </c>
    </row>
    <row r="22" spans="1:10" s="1" customFormat="1" x14ac:dyDescent="0.25">
      <c r="A22" s="7" t="s">
        <v>13</v>
      </c>
      <c r="C22" s="4">
        <v>0</v>
      </c>
      <c r="D22" s="4">
        <v>0</v>
      </c>
      <c r="E22" s="4">
        <v>0</v>
      </c>
      <c r="F22" s="4">
        <f t="shared" si="4"/>
        <v>0</v>
      </c>
      <c r="G22" s="4">
        <f t="shared" si="1"/>
        <v>0</v>
      </c>
      <c r="H22" s="4">
        <v>0</v>
      </c>
      <c r="I22" s="22">
        <v>0</v>
      </c>
      <c r="J22" s="4">
        <v>0</v>
      </c>
    </row>
    <row r="23" spans="1:10" x14ac:dyDescent="0.25">
      <c r="A23" s="8" t="s">
        <v>16</v>
      </c>
      <c r="C23" s="4">
        <v>0</v>
      </c>
      <c r="D23" s="4">
        <v>0</v>
      </c>
      <c r="E23" s="4">
        <v>0</v>
      </c>
      <c r="F23" s="4">
        <f t="shared" si="4"/>
        <v>0</v>
      </c>
      <c r="G23" s="4">
        <f t="shared" si="1"/>
        <v>0</v>
      </c>
      <c r="H23" s="4">
        <v>0</v>
      </c>
      <c r="I23" s="22">
        <v>0</v>
      </c>
      <c r="J23" s="4">
        <v>0</v>
      </c>
    </row>
    <row r="24" spans="1:10" s="1" customFormat="1" x14ac:dyDescent="0.25">
      <c r="A24" s="8" t="s">
        <v>17</v>
      </c>
      <c r="C24" s="4">
        <v>0</v>
      </c>
      <c r="D24" s="4">
        <v>0</v>
      </c>
      <c r="E24" s="4">
        <v>0</v>
      </c>
      <c r="F24" s="4">
        <f t="shared" si="4"/>
        <v>0</v>
      </c>
      <c r="G24" s="4">
        <f t="shared" si="1"/>
        <v>0</v>
      </c>
      <c r="H24" s="4">
        <v>0</v>
      </c>
      <c r="I24" s="22">
        <v>0</v>
      </c>
      <c r="J24" s="4">
        <v>0</v>
      </c>
    </row>
    <row r="25" spans="1:10" x14ac:dyDescent="0.25">
      <c r="A25" s="7" t="s">
        <v>14</v>
      </c>
      <c r="C25" s="4">
        <v>0</v>
      </c>
      <c r="D25" s="4">
        <v>0</v>
      </c>
      <c r="E25" s="4">
        <v>0</v>
      </c>
      <c r="F25" s="4">
        <f t="shared" si="4"/>
        <v>0</v>
      </c>
      <c r="G25" s="4">
        <f t="shared" si="1"/>
        <v>0</v>
      </c>
      <c r="H25" s="4">
        <v>0</v>
      </c>
      <c r="I25" s="22">
        <v>0</v>
      </c>
      <c r="J25" s="4">
        <v>0</v>
      </c>
    </row>
    <row r="26" spans="1:10" x14ac:dyDescent="0.25">
      <c r="A26" s="1" t="s">
        <v>15</v>
      </c>
      <c r="C26" s="4">
        <v>23800000</v>
      </c>
      <c r="D26" s="1"/>
      <c r="E26" s="4">
        <v>3840970.54</v>
      </c>
      <c r="F26" s="4">
        <f t="shared" si="4"/>
        <v>27640970.539999999</v>
      </c>
      <c r="G26" s="4">
        <f t="shared" si="1"/>
        <v>100</v>
      </c>
      <c r="H26" s="4">
        <v>24808697.859999999</v>
      </c>
      <c r="I26" s="21">
        <f>(H26*100)/F26</f>
        <v>89.753352994963251</v>
      </c>
      <c r="J26" s="4">
        <f>F26-H26</f>
        <v>2832272.6799999997</v>
      </c>
    </row>
    <row r="29" spans="1:10" x14ac:dyDescent="0.25">
      <c r="B29" s="12" t="s">
        <v>1</v>
      </c>
      <c r="C29" s="13" t="s">
        <v>26</v>
      </c>
    </row>
    <row r="30" spans="1:10" x14ac:dyDescent="0.25">
      <c r="B30" s="14" t="s">
        <v>27</v>
      </c>
      <c r="C30" s="15">
        <v>24808697.859999999</v>
      </c>
    </row>
    <row r="31" spans="1:10" x14ac:dyDescent="0.25">
      <c r="B31" s="14" t="s">
        <v>28</v>
      </c>
      <c r="C31" s="15">
        <v>2832272.6799999997</v>
      </c>
    </row>
    <row r="32" spans="1:10" x14ac:dyDescent="0.25">
      <c r="B32" s="14"/>
      <c r="C32" s="15">
        <f>SUM(C30:C31)</f>
        <v>27640970.539999999</v>
      </c>
    </row>
    <row r="48" spans="4:5" x14ac:dyDescent="0.25">
      <c r="D48" s="9"/>
      <c r="E48" s="9"/>
    </row>
    <row r="49" spans="2:6" x14ac:dyDescent="0.25">
      <c r="D49" s="23"/>
      <c r="E49" s="23"/>
    </row>
    <row r="51" spans="2:6" x14ac:dyDescent="0.25">
      <c r="D51" s="10"/>
      <c r="E51" s="10"/>
    </row>
    <row r="54" spans="2:6" x14ac:dyDescent="0.25">
      <c r="B54" s="12" t="s">
        <v>0</v>
      </c>
      <c r="C54" s="13" t="s">
        <v>36</v>
      </c>
    </row>
    <row r="55" spans="2:6" x14ac:dyDescent="0.25">
      <c r="B55" s="14" t="s">
        <v>12</v>
      </c>
      <c r="C55" s="15">
        <v>23891</v>
      </c>
    </row>
    <row r="56" spans="2:6" x14ac:dyDescent="0.25">
      <c r="B56" s="16" t="s">
        <v>18</v>
      </c>
      <c r="C56" s="15">
        <v>864292.2</v>
      </c>
    </row>
    <row r="57" spans="2:6" x14ac:dyDescent="0.25">
      <c r="B57" s="14" t="s">
        <v>6</v>
      </c>
      <c r="C57" s="15">
        <v>3270787.06</v>
      </c>
    </row>
    <row r="58" spans="2:6" x14ac:dyDescent="0.25">
      <c r="B58" s="14" t="s">
        <v>3</v>
      </c>
      <c r="C58" s="15">
        <v>4434039.5600000005</v>
      </c>
    </row>
    <row r="59" spans="2:6" ht="18" customHeight="1" x14ac:dyDescent="0.25">
      <c r="B59" s="17" t="s">
        <v>8</v>
      </c>
      <c r="C59" s="26">
        <v>19047960.719999999</v>
      </c>
      <c r="F59" s="27"/>
    </row>
    <row r="60" spans="2:6" x14ac:dyDescent="0.25">
      <c r="B60" s="14"/>
      <c r="C60" s="15">
        <f>SUM(C55:C59)</f>
        <v>27640970.539999999</v>
      </c>
    </row>
  </sheetData>
  <mergeCells count="1">
    <mergeCell ref="A1:B1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F31B48-5757-4EC0-BC81-4D2E690AEFDC}">
  <dimension ref="A1:J59"/>
  <sheetViews>
    <sheetView tabSelected="1" topLeftCell="A5" zoomScale="70" zoomScaleNormal="70" workbookViewId="0">
      <selection activeCell="B49" sqref="B49:C52"/>
    </sheetView>
  </sheetViews>
  <sheetFormatPr baseColWidth="10" defaultRowHeight="15" x14ac:dyDescent="0.25"/>
  <cols>
    <col min="1" max="1" width="2.5703125" customWidth="1"/>
    <col min="2" max="2" width="50.42578125" customWidth="1"/>
    <col min="3" max="3" width="18.5703125" customWidth="1"/>
    <col min="4" max="4" width="7.85546875" customWidth="1"/>
    <col min="5" max="5" width="18.5703125" customWidth="1"/>
    <col min="6" max="6" width="18.5703125" style="3" customWidth="1"/>
    <col min="7" max="7" width="8" style="3" customWidth="1"/>
    <col min="8" max="8" width="18.5703125" style="3" customWidth="1"/>
    <col min="9" max="9" width="7.85546875" style="23" customWidth="1"/>
    <col min="10" max="10" width="18.5703125" style="3" customWidth="1"/>
  </cols>
  <sheetData>
    <row r="1" spans="1:10" ht="30" x14ac:dyDescent="0.25">
      <c r="A1" s="30" t="s">
        <v>0</v>
      </c>
      <c r="B1" s="30"/>
      <c r="C1" s="18" t="s">
        <v>29</v>
      </c>
      <c r="D1" s="19" t="s">
        <v>30</v>
      </c>
      <c r="E1" s="18" t="s">
        <v>31</v>
      </c>
      <c r="F1" s="18" t="s">
        <v>32</v>
      </c>
      <c r="G1" s="19" t="s">
        <v>30</v>
      </c>
      <c r="H1" s="18" t="s">
        <v>33</v>
      </c>
      <c r="I1" s="20" t="s">
        <v>34</v>
      </c>
      <c r="J1" s="2" t="s">
        <v>2</v>
      </c>
    </row>
    <row r="2" spans="1:10" s="7" customFormat="1" x14ac:dyDescent="0.25">
      <c r="A2" s="7" t="s">
        <v>8</v>
      </c>
      <c r="C2" s="22">
        <v>17588414.399999999</v>
      </c>
      <c r="D2" s="21">
        <f t="shared" ref="D2:D21" si="0">(C2*100)/$C$26</f>
        <v>73.900900840336121</v>
      </c>
      <c r="E2" s="22">
        <v>6489167.8099999996</v>
      </c>
      <c r="F2" s="22">
        <f>C2+E2</f>
        <v>24077582.209999997</v>
      </c>
      <c r="G2" s="22">
        <f t="shared" ref="G2:G26" si="1">(F2*100)/$F$26</f>
        <v>71.648832226980772</v>
      </c>
      <c r="H2" s="22">
        <v>24049643.23</v>
      </c>
      <c r="I2" s="21">
        <f t="shared" ref="I2:I21" si="2">(H2*100)/F2</f>
        <v>99.883962684640352</v>
      </c>
      <c r="J2" s="22">
        <f t="shared" ref="J2:J21" si="3">F2-H2</f>
        <v>27938.979999996722</v>
      </c>
    </row>
    <row r="3" spans="1:10" x14ac:dyDescent="0.25">
      <c r="B3" t="s">
        <v>4</v>
      </c>
      <c r="C3" s="3">
        <v>12811322.439999999</v>
      </c>
      <c r="D3" s="25">
        <f t="shared" si="0"/>
        <v>53.829085882352942</v>
      </c>
      <c r="E3" s="3">
        <v>5332812.95</v>
      </c>
      <c r="F3" s="3">
        <f t="shared" ref="F3:F26" si="4">C3+E3</f>
        <v>18144135.390000001</v>
      </c>
      <c r="G3" s="3">
        <f t="shared" si="1"/>
        <v>53.992385993050867</v>
      </c>
      <c r="H3" s="3">
        <v>18141520.170000002</v>
      </c>
      <c r="I3" s="11">
        <f t="shared" si="2"/>
        <v>99.985586417077556</v>
      </c>
      <c r="J3" s="3">
        <f t="shared" si="3"/>
        <v>2615.2199999988079</v>
      </c>
    </row>
    <row r="4" spans="1:10" x14ac:dyDescent="0.25">
      <c r="B4" t="s">
        <v>5</v>
      </c>
      <c r="C4" s="3">
        <v>2654050.37</v>
      </c>
      <c r="D4" s="25">
        <f t="shared" si="0"/>
        <v>11.151472142857143</v>
      </c>
      <c r="E4" s="3">
        <v>982223.66</v>
      </c>
      <c r="F4" s="3">
        <f t="shared" si="4"/>
        <v>3636274.0300000003</v>
      </c>
      <c r="G4" s="3">
        <f t="shared" si="1"/>
        <v>10.82063745580696</v>
      </c>
      <c r="H4" s="3">
        <v>3636104.08</v>
      </c>
      <c r="I4" s="11">
        <f t="shared" si="2"/>
        <v>99.995326259830861</v>
      </c>
      <c r="J4" s="3">
        <f t="shared" si="3"/>
        <v>169.95000000018626</v>
      </c>
    </row>
    <row r="5" spans="1:10" s="1" customFormat="1" x14ac:dyDescent="0.25">
      <c r="A5" s="1" t="s">
        <v>6</v>
      </c>
      <c r="C5" s="4">
        <v>3001190.3999999999</v>
      </c>
      <c r="D5" s="5">
        <f t="shared" si="0"/>
        <v>12.610043697478991</v>
      </c>
      <c r="E5" s="4">
        <v>359844.66</v>
      </c>
      <c r="F5" s="4">
        <f t="shared" si="4"/>
        <v>3361035.06</v>
      </c>
      <c r="G5" s="4">
        <f t="shared" si="1"/>
        <v>10.001595468457143</v>
      </c>
      <c r="H5" s="4">
        <v>3343503.13</v>
      </c>
      <c r="I5" s="21">
        <f t="shared" si="2"/>
        <v>99.478377056858193</v>
      </c>
      <c r="J5" s="4">
        <f t="shared" si="3"/>
        <v>17531.930000000168</v>
      </c>
    </row>
    <row r="6" spans="1:10" x14ac:dyDescent="0.25">
      <c r="B6" t="s">
        <v>21</v>
      </c>
      <c r="C6" s="3">
        <v>524880</v>
      </c>
      <c r="D6" s="25">
        <f t="shared" si="0"/>
        <v>2.2053781512605042</v>
      </c>
      <c r="E6" s="3">
        <v>142476.6</v>
      </c>
      <c r="F6" s="3">
        <f t="shared" si="4"/>
        <v>667356.6</v>
      </c>
      <c r="G6" s="3">
        <f t="shared" si="1"/>
        <v>1.9858854868371905</v>
      </c>
      <c r="H6" s="3">
        <v>653948.11</v>
      </c>
      <c r="I6" s="11">
        <f t="shared" si="2"/>
        <v>97.990805815061989</v>
      </c>
      <c r="J6" s="3">
        <f t="shared" si="3"/>
        <v>13408.489999999991</v>
      </c>
    </row>
    <row r="7" spans="1:10" x14ac:dyDescent="0.25">
      <c r="B7" t="s">
        <v>7</v>
      </c>
      <c r="C7" s="3">
        <v>550800</v>
      </c>
      <c r="D7" s="25">
        <f t="shared" si="0"/>
        <v>2.3142857142857145</v>
      </c>
      <c r="E7" s="3">
        <v>114615.73</v>
      </c>
      <c r="F7" s="3">
        <f t="shared" si="4"/>
        <v>665415.73</v>
      </c>
      <c r="G7" s="3">
        <f t="shared" si="1"/>
        <v>1.9801099455975628</v>
      </c>
      <c r="H7" s="3">
        <v>664060.9</v>
      </c>
      <c r="I7" s="11">
        <f t="shared" si="2"/>
        <v>99.796393451654652</v>
      </c>
      <c r="J7" s="3">
        <f t="shared" si="3"/>
        <v>1354.8299999999581</v>
      </c>
    </row>
    <row r="8" spans="1:10" x14ac:dyDescent="0.25">
      <c r="B8" t="s">
        <v>22</v>
      </c>
      <c r="C8" s="3">
        <v>1821830.4</v>
      </c>
      <c r="D8" s="25">
        <f t="shared" si="0"/>
        <v>7.6547495798319325</v>
      </c>
      <c r="E8" s="3">
        <v>151457.32999999999</v>
      </c>
      <c r="F8" s="3">
        <f t="shared" si="4"/>
        <v>1973287.73</v>
      </c>
      <c r="G8" s="3">
        <f t="shared" si="1"/>
        <v>5.8720082551980521</v>
      </c>
      <c r="H8" s="3">
        <v>1971855.23</v>
      </c>
      <c r="I8" s="11">
        <f t="shared" si="2"/>
        <v>99.927405416948503</v>
      </c>
      <c r="J8" s="3">
        <f t="shared" si="3"/>
        <v>1432.5</v>
      </c>
    </row>
    <row r="9" spans="1:10" s="1" customFormat="1" x14ac:dyDescent="0.25">
      <c r="A9" s="1" t="s">
        <v>3</v>
      </c>
      <c r="C9" s="4">
        <v>2966315.2</v>
      </c>
      <c r="D9" s="5">
        <f t="shared" si="0"/>
        <v>12.463509243697478</v>
      </c>
      <c r="E9" s="4">
        <v>2210873.36</v>
      </c>
      <c r="F9" s="4">
        <f t="shared" si="4"/>
        <v>5177188.5600000005</v>
      </c>
      <c r="G9" s="4">
        <f t="shared" si="1"/>
        <v>15.406011754320755</v>
      </c>
      <c r="H9" s="4">
        <v>5148656.49</v>
      </c>
      <c r="I9" s="21">
        <f t="shared" si="2"/>
        <v>99.44888872272405</v>
      </c>
      <c r="J9" s="4">
        <f t="shared" si="3"/>
        <v>28532.070000000298</v>
      </c>
    </row>
    <row r="10" spans="1:10" x14ac:dyDescent="0.25">
      <c r="B10" t="s">
        <v>9</v>
      </c>
      <c r="C10" s="3">
        <v>1075680</v>
      </c>
      <c r="D10" s="25">
        <f t="shared" si="0"/>
        <v>4.5196638655462182</v>
      </c>
      <c r="E10" s="3">
        <v>178976.1</v>
      </c>
      <c r="F10" s="3">
        <f t="shared" si="4"/>
        <v>1254656.1000000001</v>
      </c>
      <c r="G10" s="3">
        <f t="shared" si="1"/>
        <v>3.7335411681876693</v>
      </c>
      <c r="H10" s="3">
        <v>1247673.33</v>
      </c>
      <c r="I10" s="11">
        <f t="shared" si="2"/>
        <v>99.443451476464347</v>
      </c>
      <c r="J10" s="3">
        <f t="shared" si="3"/>
        <v>6982.7700000000186</v>
      </c>
    </row>
    <row r="11" spans="1:10" x14ac:dyDescent="0.25">
      <c r="B11" t="s">
        <v>23</v>
      </c>
      <c r="C11" s="3">
        <v>237504</v>
      </c>
      <c r="D11" s="25">
        <f t="shared" si="0"/>
        <v>0.99791596638655466</v>
      </c>
      <c r="E11" s="3">
        <v>-20800</v>
      </c>
      <c r="F11" s="3">
        <f t="shared" si="4"/>
        <v>216704</v>
      </c>
      <c r="G11" s="3">
        <f t="shared" si="1"/>
        <v>0.64485663068225674</v>
      </c>
      <c r="H11" s="3">
        <v>214832</v>
      </c>
      <c r="I11" s="11">
        <f t="shared" si="2"/>
        <v>99.136148848198459</v>
      </c>
      <c r="J11" s="3">
        <f t="shared" si="3"/>
        <v>1872</v>
      </c>
    </row>
    <row r="12" spans="1:10" x14ac:dyDescent="0.25">
      <c r="B12" t="s">
        <v>10</v>
      </c>
      <c r="C12" s="3">
        <v>504360</v>
      </c>
      <c r="D12" s="25">
        <f t="shared" si="0"/>
        <v>2.1191596638655463</v>
      </c>
      <c r="E12" s="3">
        <v>990177.21</v>
      </c>
      <c r="F12" s="3">
        <f t="shared" si="4"/>
        <v>1494537.21</v>
      </c>
      <c r="G12" s="3">
        <f t="shared" si="1"/>
        <v>4.4473670521534459</v>
      </c>
      <c r="H12" s="3">
        <v>1491793.63</v>
      </c>
      <c r="I12" s="11">
        <f t="shared" si="2"/>
        <v>99.816426116282514</v>
      </c>
      <c r="J12" s="3">
        <f t="shared" si="3"/>
        <v>2743.5800000000745</v>
      </c>
    </row>
    <row r="13" spans="1:10" x14ac:dyDescent="0.25">
      <c r="B13" t="s">
        <v>11</v>
      </c>
      <c r="C13" s="3">
        <v>64800</v>
      </c>
      <c r="D13" s="25">
        <f t="shared" si="0"/>
        <v>0.27226890756302519</v>
      </c>
      <c r="E13" s="3">
        <v>-13548.64</v>
      </c>
      <c r="F13" s="3">
        <f t="shared" si="4"/>
        <v>51251.360000000001</v>
      </c>
      <c r="G13" s="3">
        <f t="shared" si="1"/>
        <v>0.15251116420316832</v>
      </c>
      <c r="H13" s="3">
        <v>48463.64</v>
      </c>
      <c r="I13" s="11">
        <f t="shared" si="2"/>
        <v>94.560690682159461</v>
      </c>
      <c r="J13" s="3">
        <f t="shared" si="3"/>
        <v>2787.7200000000012</v>
      </c>
    </row>
    <row r="14" spans="1:10" x14ac:dyDescent="0.25">
      <c r="B14" s="10" t="s">
        <v>24</v>
      </c>
      <c r="C14" s="24">
        <v>280800</v>
      </c>
      <c r="D14" s="25">
        <f t="shared" si="0"/>
        <v>1.1798319327731093</v>
      </c>
      <c r="E14" s="24">
        <v>32637</v>
      </c>
      <c r="F14" s="3">
        <f t="shared" si="4"/>
        <v>313437</v>
      </c>
      <c r="G14" s="3">
        <f t="shared" si="1"/>
        <v>0.93270972271464536</v>
      </c>
      <c r="H14" s="3">
        <v>312199.17</v>
      </c>
      <c r="I14" s="11">
        <f t="shared" si="2"/>
        <v>99.605078532528069</v>
      </c>
      <c r="J14" s="3">
        <f t="shared" si="3"/>
        <v>1237.8300000000163</v>
      </c>
    </row>
    <row r="15" spans="1:10" x14ac:dyDescent="0.25">
      <c r="B15" t="s">
        <v>19</v>
      </c>
      <c r="C15" s="3">
        <v>25920</v>
      </c>
      <c r="D15" s="25">
        <f t="shared" si="0"/>
        <v>0.10890756302521008</v>
      </c>
      <c r="E15" s="3">
        <v>36574.379999999997</v>
      </c>
      <c r="F15" s="3">
        <f t="shared" si="4"/>
        <v>62494.38</v>
      </c>
      <c r="G15" s="3">
        <f t="shared" si="1"/>
        <v>0.18596756554275237</v>
      </c>
      <c r="H15" s="3">
        <v>61958.080000000002</v>
      </c>
      <c r="I15" s="11">
        <f t="shared" si="2"/>
        <v>99.141842834507685</v>
      </c>
      <c r="J15" s="3">
        <f t="shared" si="3"/>
        <v>536.29999999999563</v>
      </c>
    </row>
    <row r="16" spans="1:10" x14ac:dyDescent="0.25">
      <c r="B16" s="10" t="s">
        <v>25</v>
      </c>
      <c r="C16" s="24">
        <v>669251.19999999995</v>
      </c>
      <c r="D16" s="25">
        <f t="shared" si="0"/>
        <v>2.8119798319327729</v>
      </c>
      <c r="E16" s="24">
        <v>1037525.31</v>
      </c>
      <c r="F16" s="3">
        <f t="shared" si="4"/>
        <v>1706776.51</v>
      </c>
      <c r="G16" s="3">
        <f t="shared" si="1"/>
        <v>5.0789378579362685</v>
      </c>
      <c r="H16" s="3">
        <v>1698359.85</v>
      </c>
      <c r="I16" s="11">
        <f t="shared" si="2"/>
        <v>99.506868066751167</v>
      </c>
      <c r="J16" s="3">
        <f t="shared" si="3"/>
        <v>8416.6599999999162</v>
      </c>
    </row>
    <row r="17" spans="1:10" x14ac:dyDescent="0.25">
      <c r="A17" s="6" t="s">
        <v>18</v>
      </c>
      <c r="C17" s="4">
        <v>237600</v>
      </c>
      <c r="D17" s="5">
        <f t="shared" si="0"/>
        <v>0.99831932773109244</v>
      </c>
      <c r="E17" s="4">
        <v>727692.2</v>
      </c>
      <c r="F17" s="4">
        <f t="shared" si="4"/>
        <v>965292.2</v>
      </c>
      <c r="G17" s="4">
        <f t="shared" si="1"/>
        <v>2.8724669397697462</v>
      </c>
      <c r="H17" s="4">
        <v>962216</v>
      </c>
      <c r="I17" s="21">
        <f t="shared" si="2"/>
        <v>99.681319293784824</v>
      </c>
      <c r="J17" s="4">
        <f t="shared" si="3"/>
        <v>3076.1999999999534</v>
      </c>
    </row>
    <row r="18" spans="1:10" x14ac:dyDescent="0.25">
      <c r="A18" s="6"/>
      <c r="B18" t="s">
        <v>20</v>
      </c>
      <c r="C18" s="3">
        <v>237600</v>
      </c>
      <c r="D18" s="25">
        <f t="shared" si="0"/>
        <v>0.99831932773109244</v>
      </c>
      <c r="E18" s="3">
        <v>727692.2</v>
      </c>
      <c r="F18" s="3">
        <f t="shared" si="4"/>
        <v>965292.2</v>
      </c>
      <c r="G18" s="3">
        <f t="shared" si="1"/>
        <v>2.8724669397697462</v>
      </c>
      <c r="H18" s="3">
        <v>962216</v>
      </c>
      <c r="I18" s="11">
        <f t="shared" si="2"/>
        <v>99.681319293784824</v>
      </c>
      <c r="J18" s="3">
        <f t="shared" si="3"/>
        <v>3076.1999999999534</v>
      </c>
    </row>
    <row r="19" spans="1:10" s="1" customFormat="1" x14ac:dyDescent="0.25">
      <c r="A19" s="1" t="s">
        <v>12</v>
      </c>
      <c r="C19" s="4">
        <v>6480</v>
      </c>
      <c r="D19" s="5">
        <f t="shared" si="0"/>
        <v>2.7226890756302521E-2</v>
      </c>
      <c r="E19" s="4">
        <v>17411</v>
      </c>
      <c r="F19" s="4">
        <f t="shared" si="4"/>
        <v>23891</v>
      </c>
      <c r="G19" s="4">
        <f t="shared" si="1"/>
        <v>7.1093610471563956E-2</v>
      </c>
      <c r="H19" s="4">
        <v>23650.799999999999</v>
      </c>
      <c r="I19" s="21">
        <f t="shared" si="2"/>
        <v>98.99460047716714</v>
      </c>
      <c r="J19" s="4">
        <f t="shared" si="3"/>
        <v>240.20000000000073</v>
      </c>
    </row>
    <row r="20" spans="1:10" s="1" customFormat="1" x14ac:dyDescent="0.25">
      <c r="B20" t="s">
        <v>37</v>
      </c>
      <c r="C20" s="3">
        <v>0</v>
      </c>
      <c r="D20" s="25">
        <f t="shared" si="0"/>
        <v>0</v>
      </c>
      <c r="E20" s="3">
        <v>20194</v>
      </c>
      <c r="F20" s="3">
        <v>20194</v>
      </c>
      <c r="G20" s="3">
        <f t="shared" si="1"/>
        <v>6.0092267793845487E-2</v>
      </c>
      <c r="H20" s="3">
        <v>20194</v>
      </c>
      <c r="I20" s="11">
        <f t="shared" si="2"/>
        <v>100</v>
      </c>
      <c r="J20" s="3">
        <f t="shared" si="3"/>
        <v>0</v>
      </c>
    </row>
    <row r="21" spans="1:10" x14ac:dyDescent="0.25">
      <c r="B21" t="s">
        <v>38</v>
      </c>
      <c r="C21" s="3">
        <v>6480</v>
      </c>
      <c r="D21" s="25">
        <f t="shared" si="0"/>
        <v>2.7226890756302521E-2</v>
      </c>
      <c r="E21" s="3">
        <v>-2783</v>
      </c>
      <c r="F21" s="3">
        <f t="shared" si="4"/>
        <v>3697</v>
      </c>
      <c r="G21" s="3">
        <f t="shared" si="1"/>
        <v>1.1001342677718469E-2</v>
      </c>
      <c r="H21" s="3">
        <v>3456.8</v>
      </c>
      <c r="I21" s="11">
        <f t="shared" si="2"/>
        <v>93.502840140654584</v>
      </c>
      <c r="J21" s="3">
        <f t="shared" si="3"/>
        <v>240.19999999999982</v>
      </c>
    </row>
    <row r="22" spans="1:10" s="1" customFormat="1" x14ac:dyDescent="0.25">
      <c r="A22" s="7" t="s">
        <v>13</v>
      </c>
      <c r="C22" s="4">
        <v>0</v>
      </c>
      <c r="D22" s="4">
        <v>0</v>
      </c>
      <c r="E22" s="4">
        <v>0</v>
      </c>
      <c r="F22" s="4">
        <f t="shared" si="4"/>
        <v>0</v>
      </c>
      <c r="G22" s="4">
        <f t="shared" si="1"/>
        <v>0</v>
      </c>
      <c r="H22" s="4">
        <v>0</v>
      </c>
      <c r="I22" s="22">
        <v>0</v>
      </c>
      <c r="J22" s="4">
        <v>0</v>
      </c>
    </row>
    <row r="23" spans="1:10" x14ac:dyDescent="0.25">
      <c r="A23" s="8" t="s">
        <v>16</v>
      </c>
      <c r="C23" s="4">
        <v>0</v>
      </c>
      <c r="D23" s="4">
        <v>0</v>
      </c>
      <c r="E23" s="4">
        <v>0</v>
      </c>
      <c r="F23" s="4">
        <f t="shared" si="4"/>
        <v>0</v>
      </c>
      <c r="G23" s="4">
        <f t="shared" si="1"/>
        <v>0</v>
      </c>
      <c r="H23" s="4">
        <v>0</v>
      </c>
      <c r="I23" s="22">
        <v>0</v>
      </c>
      <c r="J23" s="4">
        <v>0</v>
      </c>
    </row>
    <row r="24" spans="1:10" s="1" customFormat="1" x14ac:dyDescent="0.25">
      <c r="A24" s="8" t="s">
        <v>17</v>
      </c>
      <c r="C24" s="4">
        <v>0</v>
      </c>
      <c r="D24" s="4">
        <v>0</v>
      </c>
      <c r="E24" s="4">
        <v>0</v>
      </c>
      <c r="F24" s="4">
        <f t="shared" si="4"/>
        <v>0</v>
      </c>
      <c r="G24" s="4">
        <f t="shared" si="1"/>
        <v>0</v>
      </c>
      <c r="H24" s="4">
        <v>0</v>
      </c>
      <c r="I24" s="22">
        <v>0</v>
      </c>
      <c r="J24" s="4">
        <v>0</v>
      </c>
    </row>
    <row r="25" spans="1:10" x14ac:dyDescent="0.25">
      <c r="A25" s="7" t="s">
        <v>14</v>
      </c>
      <c r="C25" s="4">
        <v>0</v>
      </c>
      <c r="D25" s="4">
        <v>0</v>
      </c>
      <c r="E25" s="4">
        <v>0</v>
      </c>
      <c r="F25" s="4">
        <f t="shared" si="4"/>
        <v>0</v>
      </c>
      <c r="G25" s="4">
        <f t="shared" si="1"/>
        <v>0</v>
      </c>
      <c r="H25" s="4">
        <v>0</v>
      </c>
      <c r="I25" s="22">
        <v>0</v>
      </c>
      <c r="J25" s="4">
        <v>0</v>
      </c>
    </row>
    <row r="26" spans="1:10" x14ac:dyDescent="0.25">
      <c r="A26" s="1" t="s">
        <v>15</v>
      </c>
      <c r="C26" s="4">
        <v>23800000</v>
      </c>
      <c r="D26" s="1"/>
      <c r="E26" s="4">
        <v>9804989.0299999993</v>
      </c>
      <c r="F26" s="4">
        <f t="shared" si="4"/>
        <v>33604989.030000001</v>
      </c>
      <c r="G26" s="4">
        <f t="shared" si="1"/>
        <v>100</v>
      </c>
      <c r="H26" s="4">
        <v>33527669.649999999</v>
      </c>
      <c r="I26" s="21">
        <f>(H26*100)/F26</f>
        <v>99.76991696104713</v>
      </c>
      <c r="J26" s="4">
        <f>F26-H26</f>
        <v>77319.380000002682</v>
      </c>
    </row>
    <row r="30" spans="1:10" x14ac:dyDescent="0.25">
      <c r="B30" s="12" t="s">
        <v>0</v>
      </c>
      <c r="C30" s="13" t="s">
        <v>36</v>
      </c>
    </row>
    <row r="31" spans="1:10" x14ac:dyDescent="0.25">
      <c r="B31" s="14" t="s">
        <v>12</v>
      </c>
      <c r="C31" s="15">
        <v>23891</v>
      </c>
    </row>
    <row r="32" spans="1:10" x14ac:dyDescent="0.25">
      <c r="B32" s="16" t="s">
        <v>18</v>
      </c>
      <c r="C32" s="15">
        <v>965292.2</v>
      </c>
    </row>
    <row r="33" spans="2:5" x14ac:dyDescent="0.25">
      <c r="B33" s="14" t="s">
        <v>6</v>
      </c>
      <c r="C33" s="15">
        <v>3361035.06</v>
      </c>
    </row>
    <row r="34" spans="2:5" x14ac:dyDescent="0.25">
      <c r="B34" s="14" t="s">
        <v>3</v>
      </c>
      <c r="C34" s="15">
        <v>5177188.5600000005</v>
      </c>
    </row>
    <row r="35" spans="2:5" x14ac:dyDescent="0.25">
      <c r="B35" s="17" t="s">
        <v>8</v>
      </c>
      <c r="C35" s="26">
        <v>24077582.209999997</v>
      </c>
    </row>
    <row r="36" spans="2:5" x14ac:dyDescent="0.25">
      <c r="B36" s="14"/>
      <c r="C36" s="15">
        <f>SUM(C31:C35)</f>
        <v>33604989.030000001</v>
      </c>
    </row>
    <row r="48" spans="2:5" x14ac:dyDescent="0.25">
      <c r="D48" s="9"/>
      <c r="E48" s="9"/>
    </row>
    <row r="49" spans="2:6" x14ac:dyDescent="0.25">
      <c r="B49" s="12" t="s">
        <v>1</v>
      </c>
      <c r="C49" s="13" t="s">
        <v>26</v>
      </c>
      <c r="D49" s="23"/>
      <c r="E49" s="23"/>
    </row>
    <row r="50" spans="2:6" x14ac:dyDescent="0.25">
      <c r="B50" s="14" t="s">
        <v>27</v>
      </c>
      <c r="C50" s="15">
        <v>33527669.649999999</v>
      </c>
    </row>
    <row r="51" spans="2:6" x14ac:dyDescent="0.25">
      <c r="B51" s="14" t="s">
        <v>28</v>
      </c>
      <c r="C51" s="15">
        <v>77319.380000002682</v>
      </c>
      <c r="D51" s="10"/>
      <c r="E51" s="10"/>
    </row>
    <row r="52" spans="2:6" x14ac:dyDescent="0.25">
      <c r="B52" s="14"/>
      <c r="C52" s="15">
        <f>SUM(C50:C51)</f>
        <v>33604989.030000001</v>
      </c>
    </row>
    <row r="59" spans="2:6" ht="18" customHeight="1" x14ac:dyDescent="0.25">
      <c r="F59" s="27"/>
    </row>
  </sheetData>
  <mergeCells count="1">
    <mergeCell ref="A1:B1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41C416-9B72-4E17-962C-6B653F9F8C51}">
  <dimension ref="A1"/>
  <sheetViews>
    <sheetView workbookViewId="0">
      <selection activeCell="B21" sqref="B21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1er Trimestre</vt:lpstr>
      <vt:lpstr>2do Trimeste </vt:lpstr>
      <vt:lpstr>3er Trimeste </vt:lpstr>
      <vt:lpstr>4to Trimeste</vt:lpstr>
      <vt:lpstr>Notas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IAP</dc:creator>
  <cp:lastModifiedBy>IAP</cp:lastModifiedBy>
  <dcterms:created xsi:type="dcterms:W3CDTF">2023-08-16T18:51:49Z</dcterms:created>
  <dcterms:modified xsi:type="dcterms:W3CDTF">2025-02-10T18:50:42Z</dcterms:modified>
</cp:coreProperties>
</file>