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0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1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2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3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4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5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6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7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8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9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0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1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2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3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4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5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6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7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8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9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0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1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2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3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4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5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6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9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IAP\Desktop\CCVTA\INF_FINANCIERA\2025\"/>
    </mc:Choice>
  </mc:AlternateContent>
  <xr:revisionPtr revIDLastSave="0" documentId="8_{346018DB-E494-4BD7-B958-796A4BC1A189}" xr6:coauthVersionLast="47" xr6:coauthVersionMax="47" xr10:uidLastSave="{00000000-0000-0000-0000-000000000000}"/>
  <bookViews>
    <workbookView xWindow="-120" yWindow="-120" windowWidth="20730" windowHeight="11160" tabRatio="597" firstSheet="1" activeTab="1" xr2:uid="{00000000-000D-0000-FFFF-FFFF00000000}"/>
  </bookViews>
  <sheets>
    <sheet name="Balanzas a Diciembre 2015" sheetId="2" state="hidden" r:id="rId1"/>
    <sheet name="GRÁFICAS GASTOS 2025" sheetId="9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769" i="9" l="1"/>
  <c r="Z769" i="9"/>
  <c r="Y769" i="9"/>
  <c r="V177" i="9"/>
  <c r="W769" i="9" l="1"/>
  <c r="V769" i="9" l="1"/>
  <c r="AB769" i="9"/>
  <c r="AH771" i="9"/>
  <c r="AC769" i="9"/>
  <c r="AD769" i="9"/>
  <c r="U769" i="9"/>
  <c r="X769" i="9"/>
  <c r="T769" i="9"/>
  <c r="AE727" i="9"/>
  <c r="N727" i="9" s="1"/>
  <c r="AE708" i="9"/>
  <c r="N708" i="9" s="1"/>
  <c r="AE691" i="9"/>
  <c r="N691" i="9" s="1"/>
  <c r="AE672" i="9"/>
  <c r="N672" i="9" s="1"/>
  <c r="AE613" i="9"/>
  <c r="N613" i="9" s="1"/>
  <c r="AE529" i="9"/>
  <c r="N529" i="9" s="1"/>
  <c r="AE413" i="9"/>
  <c r="AE393" i="9"/>
  <c r="N393" i="9" s="1"/>
  <c r="AE372" i="9"/>
  <c r="N372" i="9" s="1"/>
  <c r="AE294" i="9"/>
  <c r="N294" i="9" s="1"/>
  <c r="AE237" i="9"/>
  <c r="N237" i="9" s="1"/>
  <c r="AE196" i="9"/>
  <c r="N196" i="9" s="1"/>
  <c r="AE177" i="9"/>
  <c r="N177" i="9" s="1"/>
  <c r="AE89" i="9"/>
  <c r="N89" i="9" s="1"/>
  <c r="AE67" i="9"/>
  <c r="N67" i="9" s="1"/>
  <c r="N413" i="9" l="1"/>
  <c r="AE158" i="9"/>
  <c r="N158" i="9" s="1"/>
  <c r="AE509" i="9"/>
  <c r="N509" i="9" s="1"/>
  <c r="AE335" i="9"/>
  <c r="N335" i="9" s="1"/>
  <c r="AE256" i="9"/>
  <c r="N256" i="9" s="1"/>
  <c r="AE432" i="9"/>
  <c r="N432" i="9" s="1"/>
  <c r="AE137" i="9" l="1"/>
  <c r="N137" i="9" s="1"/>
  <c r="S591" i="9"/>
  <c r="AE590" i="9"/>
  <c r="N590" i="9" s="1"/>
  <c r="AE548" i="9"/>
  <c r="N548" i="9" s="1"/>
  <c r="AE489" i="9"/>
  <c r="N489" i="9" s="1"/>
  <c r="AE470" i="9"/>
  <c r="AE353" i="9"/>
  <c r="N353" i="9" s="1"/>
  <c r="AE316" i="9"/>
  <c r="N316" i="9" s="1"/>
  <c r="AE216" i="9"/>
  <c r="N216" i="9" s="1"/>
  <c r="AE113" i="9"/>
  <c r="N113" i="9" s="1"/>
  <c r="AE47" i="9"/>
  <c r="N47" i="9" s="1"/>
  <c r="AE25" i="9"/>
  <c r="N25" i="9" s="1"/>
  <c r="AE3" i="9"/>
  <c r="N3" i="9" s="1"/>
  <c r="M470" i="9" l="1"/>
  <c r="N470" i="9"/>
  <c r="S769" i="9"/>
  <c r="AE751" i="9" l="1"/>
  <c r="N751" i="9" s="1"/>
  <c r="AE652" i="9" l="1"/>
  <c r="N652" i="9" s="1"/>
  <c r="AE632" i="9" l="1"/>
  <c r="N632" i="9" s="1"/>
  <c r="AE572" i="9"/>
  <c r="N572" i="9" s="1"/>
  <c r="AE451" i="9"/>
  <c r="N451" i="9" s="1"/>
  <c r="AV66" i="2" l="1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65" i="2"/>
  <c r="AV82" i="2"/>
  <c r="AV83" i="2"/>
  <c r="AN73" i="2"/>
  <c r="AN74" i="2"/>
  <c r="AN75" i="2"/>
  <c r="AN76" i="2"/>
  <c r="AN77" i="2"/>
  <c r="AN78" i="2"/>
  <c r="AN79" i="2"/>
  <c r="AN80" i="2"/>
  <c r="AN81" i="2"/>
  <c r="AN82" i="2"/>
  <c r="AN142" i="2"/>
  <c r="AN141" i="2"/>
  <c r="AN140" i="2"/>
  <c r="AN139" i="2"/>
  <c r="AN138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83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65" i="2"/>
  <c r="H73" i="2"/>
  <c r="H74" i="2"/>
  <c r="H75" i="2"/>
  <c r="H76" i="2"/>
  <c r="H77" i="2"/>
  <c r="H78" i="2"/>
  <c r="H79" i="2"/>
  <c r="H80" i="2"/>
  <c r="H70" i="2"/>
  <c r="H71" i="2"/>
  <c r="H72" i="2"/>
  <c r="AV62" i="2"/>
  <c r="AV63" i="2"/>
  <c r="H69" i="2"/>
  <c r="H68" i="2"/>
  <c r="H67" i="2"/>
  <c r="H66" i="2"/>
  <c r="H65" i="2"/>
  <c r="X64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83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4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9" i="2"/>
  <c r="AV142" i="2"/>
  <c r="AV141" i="2"/>
  <c r="AV140" i="2"/>
  <c r="AV139" i="2"/>
  <c r="AV138" i="2"/>
  <c r="AV137" i="2"/>
  <c r="AV136" i="2"/>
  <c r="AV135" i="2"/>
  <c r="AV134" i="2"/>
  <c r="AV133" i="2"/>
  <c r="AV132" i="2"/>
  <c r="AV131" i="2"/>
  <c r="AV130" i="2"/>
  <c r="AV129" i="2"/>
  <c r="AV128" i="2"/>
  <c r="AV127" i="2"/>
  <c r="AV126" i="2"/>
  <c r="AV125" i="2"/>
  <c r="AV124" i="2"/>
  <c r="AV123" i="2"/>
  <c r="AV122" i="2"/>
  <c r="AV121" i="2"/>
  <c r="AV120" i="2"/>
  <c r="AV119" i="2"/>
  <c r="AV118" i="2"/>
  <c r="AV117" i="2"/>
  <c r="AV116" i="2"/>
  <c r="AV115" i="2"/>
  <c r="AV114" i="2"/>
  <c r="AV113" i="2"/>
  <c r="AV112" i="2"/>
  <c r="AV111" i="2"/>
  <c r="AV110" i="2"/>
  <c r="AV109" i="2"/>
  <c r="AV108" i="2"/>
  <c r="AV107" i="2"/>
  <c r="AV106" i="2"/>
  <c r="AV105" i="2"/>
  <c r="AV104" i="2"/>
  <c r="AV103" i="2"/>
  <c r="AV102" i="2"/>
  <c r="AV101" i="2"/>
  <c r="AV100" i="2"/>
  <c r="AV99" i="2"/>
  <c r="AV98" i="2"/>
  <c r="AV97" i="2"/>
  <c r="AV96" i="2"/>
  <c r="AV95" i="2"/>
  <c r="AV94" i="2"/>
  <c r="AV93" i="2"/>
  <c r="AV92" i="2"/>
  <c r="AV91" i="2"/>
  <c r="AV90" i="2"/>
  <c r="AV89" i="2"/>
  <c r="AV88" i="2"/>
  <c r="AV87" i="2"/>
  <c r="AV86" i="2"/>
  <c r="AV85" i="2"/>
  <c r="AV84" i="2"/>
  <c r="AV61" i="2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9" i="2"/>
  <c r="K145" i="2" l="1"/>
  <c r="L145" i="2"/>
  <c r="M145" i="2"/>
  <c r="N145" i="2"/>
  <c r="O145" i="2"/>
  <c r="J145" i="2"/>
  <c r="G145" i="2" l="1"/>
  <c r="F145" i="2"/>
  <c r="E145" i="2"/>
  <c r="D145" i="2"/>
  <c r="C145" i="2"/>
  <c r="B145" i="2"/>
  <c r="AU144" i="2"/>
  <c r="AS144" i="2"/>
  <c r="AQ144" i="2"/>
  <c r="AM144" i="2"/>
  <c r="AK144" i="2"/>
  <c r="AI144" i="2"/>
  <c r="AE145" i="2"/>
  <c r="AC145" i="2"/>
  <c r="AA145" i="2"/>
  <c r="W144" i="2"/>
  <c r="U144" i="2"/>
  <c r="S144" i="2"/>
  <c r="AT143" i="2"/>
  <c r="AR143" i="2"/>
  <c r="AP143" i="2"/>
  <c r="AL143" i="2"/>
  <c r="AJ143" i="2"/>
  <c r="AH143" i="2"/>
  <c r="AD144" i="2"/>
  <c r="AB144" i="2"/>
  <c r="Z144" i="2"/>
  <c r="V143" i="2"/>
  <c r="T143" i="2"/>
  <c r="R143" i="2"/>
  <c r="AE275" i="9" l="1"/>
  <c r="N275" i="9" s="1"/>
  <c r="AE769" i="9"/>
  <c r="N769" i="9" s="1"/>
</calcChain>
</file>

<file path=xl/sharedStrings.xml><?xml version="1.0" encoding="utf-8"?>
<sst xmlns="http://schemas.openxmlformats.org/spreadsheetml/2006/main" count="1498" uniqueCount="241">
  <si>
    <t>MUNICIPIO DE AHOME</t>
  </si>
  <si>
    <t>4111 IMPUESTOS SOBRE LOS INGRESOS</t>
  </si>
  <si>
    <t>4112 IMPUESTOS SOBRE EL PATRIMONIO</t>
  </si>
  <si>
    <t>4117 ACCESORIOS DE IMPUESTOS</t>
  </si>
  <si>
    <t>4119 OTROS IMPUESTOS</t>
  </si>
  <si>
    <t>4141 DERECHOS POR EL USO, GOCE, APROVECHAMIENTO 0 EXPLOTACION DE BIENES DE DOMINIO PUBLICO</t>
  </si>
  <si>
    <t>4143 DERECHOS POR PRESTACION DE SERVICIOS</t>
  </si>
  <si>
    <t>4169 OTROS APROVECHAMIENTOS</t>
  </si>
  <si>
    <t>4211 PARTICIPACIONES</t>
  </si>
  <si>
    <t>4212 APORTACIONES</t>
  </si>
  <si>
    <t>4213 CONVENIOS</t>
  </si>
  <si>
    <t>4223 SUBSIDIOS Y SUBVENCIONES</t>
  </si>
  <si>
    <t>5111 REMUNERACIONES AL PERSONAL DE CARÁCTER PERMANENTE</t>
  </si>
  <si>
    <t>5112 REMUNERACIONES AL PERSONAL DE CARÁCTER TRANSITORIO</t>
  </si>
  <si>
    <t>5113 REMUNERACIONES ADICIONALES Y ESPECIALES</t>
  </si>
  <si>
    <t>5114 SEGURIDAD SOCIAL</t>
  </si>
  <si>
    <t>5115 OTRAS PRESTACIONES SOCIALES Y ECONOMICAS</t>
  </si>
  <si>
    <t>5116 PAGO DE ESTIMULOS A SERVIDORES PUBLICOS</t>
  </si>
  <si>
    <t>5121 MATERIALES DE ADMINISTRACION, EMISION DE DOCUMENTOS Y ARTICULOS OFICIALES</t>
  </si>
  <si>
    <t>5122 ALIMENTOS Y UTENSILIOS</t>
  </si>
  <si>
    <t>5124 MATERIALES Y ARTICULOS DE CONSTRUCCION Y DE REPARACION</t>
  </si>
  <si>
    <t>5125 PRODUCTOS QUIMICOS, FARMACEUTICOS Y DE LABORATORIO</t>
  </si>
  <si>
    <t>5126 COMBUSTIBLES, LUBRICANTES Y ADITIVOS</t>
  </si>
  <si>
    <t>5128 MATERIALES Y SUMNISTROS PARA SEGURIDAD</t>
  </si>
  <si>
    <t>5129 HERRAMIENTAS, REFACCIONES Y ACCESORIOS MENORES</t>
  </si>
  <si>
    <t>5131 SERVICIOS BASICOS</t>
  </si>
  <si>
    <t>5132 SERVICIOS DE ARRENDAMIENTO</t>
  </si>
  <si>
    <t>5133 SERVICIOS PROFESIONALES, CIENTIFICOS Y TECNICOS Y OTROS SERVICIOS</t>
  </si>
  <si>
    <t>5134 SERVICIOS FINANCIEROS, BANCARIOS Y COMERCIALES</t>
  </si>
  <si>
    <t>5135 SERVICIOS DE INSTALACION, REPARACION, MANTENIMIENTO Y CONSERVACION</t>
  </si>
  <si>
    <t>5136 SERVICIOS DE COMUNICACION SOCIAL Y PUBLICIDAD</t>
  </si>
  <si>
    <t>5137 SERVICIOS DE TRASLADO Y VIATICOS</t>
  </si>
  <si>
    <t>5138 SERVICIOS OFICIALES</t>
  </si>
  <si>
    <t>5139 OTROS SERVICIOS GENERALES</t>
  </si>
  <si>
    <t>5211 ASIGNACIONES AL SECTOR PUBLICO</t>
  </si>
  <si>
    <t>5221 TRANSFERENCIAS A ENTIDADES PARAESTATALES</t>
  </si>
  <si>
    <t>5231 SUBSIDIOS</t>
  </si>
  <si>
    <t>5241 AYUDAS SOCIALES A PERSONAS</t>
  </si>
  <si>
    <t xml:space="preserve">5242 BECAS </t>
  </si>
  <si>
    <t>5243 AYUDAS SOCIALES A INSTITUCIONES</t>
  </si>
  <si>
    <t>5251 PENSIONES</t>
  </si>
  <si>
    <t>5411 INTERESES DE LA DEUDA PUBLICA INTERNA</t>
  </si>
  <si>
    <t>5611 CONSTRUCCIÓN EN BIENES NO CAPITALIZABLE</t>
  </si>
  <si>
    <t>4113 IMPUESTOS SOBRE LA PRODUCCION, EL CONSUMO Y LAS TRANSACCIONES</t>
  </si>
  <si>
    <t>4117ACCESORIOS DE IMPUESTOS</t>
  </si>
  <si>
    <t>4141 DERECHOS FOR EL USO, GOCE, APROVECHAMIENTO 0 EXPLOTACION DE BIENES DE DOMINIO PUBLICO</t>
  </si>
  <si>
    <t>4151 PRODUCTOS DERIVADOS DEL USO Y APROVECHAMIENTO DE BIENES NO SUJETOS A REGIMEN DE DOMINIO PUBLICO</t>
  </si>
  <si>
    <t>4161 MULTAS</t>
  </si>
  <si>
    <t>4167 APROVECHAMIENTOS POR APORTACIONES Y COOPERACIONES</t>
  </si>
  <si>
    <t>4212 APO RTAC I O N ES</t>
  </si>
  <si>
    <t>BALANZA DE COMPROBACION</t>
  </si>
  <si>
    <t>DEGOLLADO Y CUAUHTEMOC S/N, AHOME, SINALOA. MAH1701013CO</t>
  </si>
  <si>
    <t>DEGOLLADO Y CUAUHTEMOC SIN, AHOME, SINALOA. MAH1701013CO</t>
  </si>
  <si>
    <t>ENERO A MARZO DE 2015</t>
  </si>
  <si>
    <t>BALANZA DE COMPROBACIÓN A ENERO DE 2015</t>
  </si>
  <si>
    <t>BALANZA DE COMPROBACIÓN A FEBRERO  DE 2015</t>
  </si>
  <si>
    <t>BALANZA DE COMPROBACION A MARZO DE 2015</t>
  </si>
  <si>
    <t>BALANZA DE COMPROBACION A ABRIL DE 2015</t>
  </si>
  <si>
    <t>BALANZA DE COMPROBACION A MAYO DE 2015</t>
  </si>
  <si>
    <t>PÁGINA DEL AYUNTAMIENTO DE AHOME</t>
  </si>
  <si>
    <t>Nombre</t>
  </si>
  <si>
    <t>Saldo Anterior</t>
  </si>
  <si>
    <t>Movimientos</t>
  </si>
  <si>
    <t>Saldo Actual</t>
  </si>
  <si>
    <t>Debe</t>
  </si>
  <si>
    <t>Haber</t>
  </si>
  <si>
    <t>1111EFECTIVO</t>
  </si>
  <si>
    <t>1111 EFECTIVO</t>
  </si>
  <si>
    <t>1112 BANCOS/TESORERIA</t>
  </si>
  <si>
    <t>1114 INVERSIONES TEMPORALES (HASTA 3 MESES)</t>
  </si>
  <si>
    <t>1114 INVERSION ES TEMPORALES (HASTA 3 MESES)</t>
  </si>
  <si>
    <t>1116 DEPOSITOS DE FONDOS DE TERCEROS EN GARANTIA Y/O ADMINISTRACION</t>
  </si>
  <si>
    <t>1116 DEPOSITOS DE FONDOS DE TERCEROS EN GARANTIA Y/O ADMINISTRACIÓN</t>
  </si>
  <si>
    <t>1122 CUENTAS POR COBRAR A CORTO PLAZO</t>
  </si>
  <si>
    <t>1123 DEUDORES DIVERSOS POR COBRAR A CORTO PLAZO</t>
  </si>
  <si>
    <t>1124 INGRESOS POR RECUPERAR A CORTO PLAZO</t>
  </si>
  <si>
    <t>11241NGRESOS POR RECUPERAR A CORTO PLAZO</t>
  </si>
  <si>
    <t>1124 INGRESOS POR RECUPERARACORTO PLAZO</t>
  </si>
  <si>
    <t>11241NGRESOS POR RECUPERARACORTO PLAZO</t>
  </si>
  <si>
    <t>1131ANTICIPO A PROVEEDORES POR ADQUISICION DE BIENES Y PRESTACION DE SERVICIOS A CORTO PLAZO</t>
  </si>
  <si>
    <t>1131 ANTICIPO A PROVEEDORES POR ADQUISICION DE BIENES Y PRESTACION DE SERVICIOS A CORTO PLAZO</t>
  </si>
  <si>
    <t>1131 ANTICIPO A PROVEEDORES POR ADQUISICIÓN DE BIENES Y PRESTACIÓN DE SERVICIOS A CORTO PLAZO</t>
  </si>
  <si>
    <t>1131 ANTICIPOAPROVEEDORES PORADQUISICION DE BIENES Y PRESTACION DE SERVICIOS A CORTO PLAZO</t>
  </si>
  <si>
    <t>1132 ANTICIPO A PROVEEDORES POR ADQUISICION DE BIENES INMUEBLES Y MUEBLES A CORTO PLAZO</t>
  </si>
  <si>
    <t>1132 ANTICIPO A PROVEEDORES POR ADQUISICIÓN DE BIENES INMUEBLES Y MUEBLES A CORTO PLAZO</t>
  </si>
  <si>
    <t>1132ANTICIPOAPROVEEDORES PORADQUISICION DE BIENES INMUEBLES Y MUEBLES A CORTO PLAZO</t>
  </si>
  <si>
    <t>1151 ALMACEN DE MATERIALES Y SUMINISTROS DE CONSUMO</t>
  </si>
  <si>
    <t>1231 TERRENOS</t>
  </si>
  <si>
    <t>1233 EDIFICIOS NO HABITACIONALES</t>
  </si>
  <si>
    <t>1235 CONSTRUCCIONES EN PROCESO EN BIENES DE DOMINIO PUBLICO</t>
  </si>
  <si>
    <t>1235 CONSTRUCCIONES EN PROCESO EN BIENES DE DOMINIO PÚBLICO</t>
  </si>
  <si>
    <t>1241 MOBILIARIO Y EQUIPO DE ADMINISTRACION</t>
  </si>
  <si>
    <t>1241 MOBILIARIO Y EQUIPO DE ADMINISTRACIÓN</t>
  </si>
  <si>
    <t>1242 MOBILIARIO Y EQUIPO EDUCACIONAL Y RECREATIVO</t>
  </si>
  <si>
    <t>1242 MOBILIARIO Y EQUIPO EDUCACIONALY RECREATIVO</t>
  </si>
  <si>
    <t>1243 Equipo e Instrumental Medico y de Laboratorio</t>
  </si>
  <si>
    <t>1244 Vehiculos y Equipo de Transporte</t>
  </si>
  <si>
    <t>1244 Vehiculos  y Equlpo de Transporte</t>
  </si>
  <si>
    <t>1245 EQUIPO DE DEFENSA Y SEGURIDAD</t>
  </si>
  <si>
    <t>1245 EQUIPO DE DEFENSAY SEGURIDAD</t>
  </si>
  <si>
    <t>1246 MAQUINARIA, OTROS EQUIPOS Y HERRAMIENTAS</t>
  </si>
  <si>
    <t>1248 MAQUINARIA OTROS EQUIPOS Y HERRAMIENTAS</t>
  </si>
  <si>
    <t>1251 SOFTWARE</t>
  </si>
  <si>
    <t>1254 LICENCIAS</t>
  </si>
  <si>
    <t>2111 SERVICIOS PERSONALES POR PAGAR A CORTO PLAZO</t>
  </si>
  <si>
    <t>2112 PROVEEDORES POR PAGAR A CORTO PLAZO</t>
  </si>
  <si>
    <t>2112 PROVEEDORES POR PAGARACORTO PLAZO</t>
  </si>
  <si>
    <t>2113 CONTRATISTAS POR OBRAS PUBLICAS POR PAGAR A CORTO PLAZO</t>
  </si>
  <si>
    <t>2113 CONTRATISTAS POR OBRAS PÚBLICAS POR PAGAR A CORTO PLAZO</t>
  </si>
  <si>
    <t>2117 RETENCIONES Y CONTRIBUCIONES POR PAGAR A CORTO PLAZO</t>
  </si>
  <si>
    <t>2118 DEVOLUCIONES DE LA LEY DE INGRESOS POR PAGAR A CORTO PLAZO</t>
  </si>
  <si>
    <t>2119 OTRAS CUENTAS POR PAGAR A CORTO PLAZO</t>
  </si>
  <si>
    <t>2119 OTRAS CUENTAS POR PAGARA CORTO PLAZO</t>
  </si>
  <si>
    <t>2121DOCUMENTOS COMERCIALES POR PAGAR A CORTO PLAZO</t>
  </si>
  <si>
    <t>2121 DOCUMENTOS COMERCIALES FOR PAGAR A CORTO PLAZO</t>
  </si>
  <si>
    <t>2121 DOCUMENTOS COMERCIALES POR PAGAR A CORTO PLAZO</t>
  </si>
  <si>
    <t>2131 PORCION A CORTO PLAZO DE LA DEUDA PUBLICA INTERNA</t>
  </si>
  <si>
    <t>2131 PORCION A CORTO PLAZO DE LA DEUDA PÚBLICA INTERNA</t>
  </si>
  <si>
    <t>2221 Documentos Comerciales por Pagar a Largo Plazo</t>
  </si>
  <si>
    <t>3110 APORTACIONES</t>
  </si>
  <si>
    <t>3210 RESULTADOS DEL EJERCICIO (AHORRO/ DESAHORRO)</t>
  </si>
  <si>
    <t>3220 RESULTADOS DE EJERCICIOS ANTERIORES</t>
  </si>
  <si>
    <t>3220 RESULTADOS DE EJERCICIOSANTERIORES</t>
  </si>
  <si>
    <t>3241 RESERVAS DE PATRIMONIO</t>
  </si>
  <si>
    <t>4141 DERECHOS POR EL USO, GOCE. APROVECHAMIENTO 0 EXPLOTACION DE BIENES DE DOMINIO PÚBLICO</t>
  </si>
  <si>
    <t>4151 PRODUOTOS DERIVADOS DEL USO Y APROVECHAMIENTO DE BIENES NO SUJETOS A REGIMEN DE DOMINIO PUBLICO</t>
  </si>
  <si>
    <t>4151 PRODUCTOS DERIVADOS DEL USO  Y APROVECHAMIENTO DE BIENES NO SUJETOS A REGIMEN DE DOMINIO PUBLICO</t>
  </si>
  <si>
    <t xml:space="preserve">4167 APROVECHAMIENTOS POR APORTACIONES Y COOPERACIONES </t>
  </si>
  <si>
    <t>4212APORTACIONES</t>
  </si>
  <si>
    <t>5111 REMUNERACIONESAL PERSONAL DE CARÁCTER PERMANENTE</t>
  </si>
  <si>
    <t>5112 REMUNERACIONESAL PERSONAL DE CARÁCTER TRANSITORIO</t>
  </si>
  <si>
    <t>5113 REMUNERACIONESADICIONALES Y ESPECIALES</t>
  </si>
  <si>
    <t>5113 REMUNERACIONES ADICIONALES Y ESPECLALES</t>
  </si>
  <si>
    <t>5116PAGODEESTIMULOSASERVIDORESPUBLICOS</t>
  </si>
  <si>
    <t>5116 PAGO DE ESTIMULOS A SERVIDORES POBLICOS</t>
  </si>
  <si>
    <t>5121 MATERIALES DEADMINISTRACION, EMISION DE DOCUMENTOS Y ARTICULOS OFICIALES</t>
  </si>
  <si>
    <t>5122ALIMENTOS Y UTENSILIOS</t>
  </si>
  <si>
    <t>5124 MATERIALES Y ARTICULOS DE CONSTRUCCIÓN Y DE REPARACIÓN</t>
  </si>
  <si>
    <t>5124 MATERIALES YARTICULOS DE CONSTRUCCION Y DE REPARACION</t>
  </si>
  <si>
    <t>5125 PRODUCTOS QUIMICOS. FARMACEUTICOS Y DE LABORATORIO</t>
  </si>
  <si>
    <t>5126 COMBUSTIBLES, LUBRICANTES YADITIVOS</t>
  </si>
  <si>
    <t>5129 HERRAMIENTAS, REFACCIONES YACCESORIOS MENORES</t>
  </si>
  <si>
    <t>5132 SERVICIOS DEARRENDAMIENTO</t>
  </si>
  <si>
    <t>5133 SERVICIOS PROFESIONALES. CIENTIFICOS Y TECNICOS Y OTROS SERVICIOS</t>
  </si>
  <si>
    <t>5134 SERVICIOS FINANCIEROS. BANCARIOS Y COMERCIALES</t>
  </si>
  <si>
    <t>5135 SERVICIOS DE INSTALACIÓN, REPARACION, MANTENIMIENTO Y CONSERVACIÓN</t>
  </si>
  <si>
    <t>5136 SERVICIOS DE COMUNICACION SOCIALY PUBLICIDAD</t>
  </si>
  <si>
    <t>5138 SERVICIOS DE COMUNICACIÓN SOCIAL Y PÚBLICIDAD</t>
  </si>
  <si>
    <t>5136 SERVICIOS OFICIALES</t>
  </si>
  <si>
    <t>5211 ASIGNACIONESAL SECTOR PUBLICO</t>
  </si>
  <si>
    <t>5211 ASIGNACIONES AL SECTOR PÚBLICO</t>
  </si>
  <si>
    <t>5211 ASIGNACIONESAL SECTOR POBLICO</t>
  </si>
  <si>
    <t>5221 TRANSFERENCIASAENTIDADES PARAESTATALES</t>
  </si>
  <si>
    <t>5242 BECAS</t>
  </si>
  <si>
    <t>5243 AYUDAS SOCLALESA INSTITUCIONES</t>
  </si>
  <si>
    <t>7310 AVALES AUTORIZADOS</t>
  </si>
  <si>
    <t>7320 AVALES FIRMADOS</t>
  </si>
  <si>
    <t>7630 BIENES BAJO CONTRATO EN COMODATO</t>
  </si>
  <si>
    <t>0 00</t>
  </si>
  <si>
    <t>7640 CONTRATO DE COMODATO POR BIENES</t>
  </si>
  <si>
    <t>7710 PRODUCTOS POR INGRESAR</t>
  </si>
  <si>
    <t>7720 INGRESOS POR PRODUCTOS</t>
  </si>
  <si>
    <t>7730 IMPUESTO PREDIAL URBANO</t>
  </si>
  <si>
    <t>7740 IMPUESTO PREDIAL URBANO</t>
  </si>
  <si>
    <t>7750 IMPUESTOS Y DERECHOS CONVENIADOS</t>
  </si>
  <si>
    <t>7760 CONVENIOS IMPUESTOS Y DERECHOS</t>
  </si>
  <si>
    <t>7770 RECUPERACION DE BENEFICIARIOS POR PROGRAMA</t>
  </si>
  <si>
    <t>7780 PROGRAMAS DE BENEFICIARIOS RECUPERADOS</t>
  </si>
  <si>
    <t>8110 LEY DE INGRESOS ESTIMADA</t>
  </si>
  <si>
    <t>8120 LEY DE INGRESOS POR EJECUTAR</t>
  </si>
  <si>
    <t>8130 MODIFICACIONES A LA LEY DE INGRESOS ESTIMADA</t>
  </si>
  <si>
    <t>8140 LEY DE INGRESOS DEVENGADA</t>
  </si>
  <si>
    <t>8150 LEY DE INGRESOS RECAUDADA</t>
  </si>
  <si>
    <t>8210 PRESUPUESTO DE EGRESOS APROBADO</t>
  </si>
  <si>
    <t>8220 PRESUPUESTO DE EGRESOS POR EJERCER</t>
  </si>
  <si>
    <t>8230 MODIFICACIONES AL PRESUPUESTO DE EGRESOS APROBADO</t>
  </si>
  <si>
    <t>8240 PRESUPUESTO DE EGRESOS COMPROMETIDO</t>
  </si>
  <si>
    <t>8250 PRESUPUESTO DE EGRESOS DEVENGADO</t>
  </si>
  <si>
    <t>8260 Presupuesto de Egresos Ejercido</t>
  </si>
  <si>
    <t xml:space="preserve">8260 Presupuesto de Egresos Ejercido </t>
  </si>
  <si>
    <t>8270 PRESUPUESTO DE EGRESOS PAGADO</t>
  </si>
  <si>
    <t>6270 PRESUPUESTO DE EGRESOS PAGADO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</si>
  <si>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</si>
  <si>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</si>
  <si>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</si>
  <si>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</si>
  <si>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 xml:space="preserve"> PRESUPUESTO DE EGRESOS DEVENGADO</t>
  </si>
  <si>
    <t>Presupuesto de Egresos Ejercido</t>
  </si>
  <si>
    <t>PRESUPUESTO DE EGRESOS PAGADO</t>
  </si>
  <si>
    <t>1112 BANCOS/TESORERÍA</t>
  </si>
  <si>
    <t>1124 INGRESOS FOR RECUPERAR A CORTO PLAZO</t>
  </si>
  <si>
    <t>1244 Vehiculos y Equipo de Transportes</t>
  </si>
  <si>
    <t>4141 DERECHOS POR EL USO, GOCE, APROVECHAMIENTO O EXPLOTACION DE BIENES DE DOMINIO PUBLICO</t>
  </si>
  <si>
    <t>4151 PRODUCTOS DERIVADOS DEL USO Y APROVECHAMIENTO DE BIENES NO SUJETOS A REGIMEN DE DOMINIO PÚBLICO</t>
  </si>
  <si>
    <t>5116 PAGO DE ESTIMULOS A SERVIDORES PÚBLICOS</t>
  </si>
  <si>
    <t>5128 MATERIALES Y SUMINISTROS PARA SEGURIDAD</t>
  </si>
  <si>
    <t>1112 BANCOSITESORERÍA</t>
  </si>
  <si>
    <t>2111 SERVICIOS PERSONALES POR PAGARACORTO PLAZO</t>
  </si>
  <si>
    <t>2233 PRESTAMOS DE LA DEUDA PUBLICA INTERNA POR PAGAR A LARGO PLAZO</t>
  </si>
  <si>
    <t>8210 PRESUPUESTO DE EGRESOSAPROBADO</t>
  </si>
  <si>
    <t>SUMA</t>
  </si>
  <si>
    <t>4112 IMPUESTOS SOME EL PATRIMONIO</t>
  </si>
  <si>
    <t>4141 DERECHOS POR EL USO, GOCE, APROVECHAMIENTO 0 EXPLOTACIÓN DE BIENES DE DOMINIO PUBLICO</t>
  </si>
  <si>
    <t>4167 APROVECHAMIENTOS PORAPORTACIONES Y COOPERACIONES</t>
  </si>
  <si>
    <t>5116 PAGO DE ESTIMULOSASERVIDORES PUBLICOS</t>
  </si>
  <si>
    <t>5129 HERRAMIENTAS, REFACCIONES V ACCESORIOS MENORES</t>
  </si>
  <si>
    <t>5611 Construccion en Bienes no Capitalizable</t>
  </si>
  <si>
    <t>DEGOLLADO Y CUAUHTEMOC SIN, AHOME, SINALOA. MAH1701013C0</t>
  </si>
  <si>
    <t>BALANZA DE COMPROBACION DE OCTUBRE A DICIEMBRE DE 2015</t>
  </si>
  <si>
    <t>BALANZA DE COMPROBACIÓN DE JULIO A SEPTIEMBRE DE 2015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</si>
  <si>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</si>
  <si>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</si>
  <si>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</si>
  <si>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</si>
  <si>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</si>
  <si>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</si>
  <si>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</si>
  <si>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</si>
  <si>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</si>
  <si>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5591 GASTOS DE EJERCICIOS ANTERIORES</t>
  </si>
  <si>
    <t>Octubre</t>
  </si>
  <si>
    <t>Noviembre</t>
  </si>
  <si>
    <t>Diciembre</t>
  </si>
  <si>
    <t>5515 DEPRECIACIÓN DE BIENES MUEBLES</t>
  </si>
  <si>
    <t>5611 CONSTRUCCIÓN EN BIENES NO CAPITALIZABLES</t>
  </si>
  <si>
    <t>SUMAN LOS GASTOS (más obra pública no capitalizable)</t>
  </si>
  <si>
    <t>SUMA DE GASTOS MENSUALES</t>
  </si>
  <si>
    <t xml:space="preserve">5244 AYUDAS SOCIALES POR DESASTRES NATURALES </t>
  </si>
  <si>
    <t xml:space="preserve">5518 DISMINUCIÓN DE BIENES POR PÉRDIDA </t>
  </si>
  <si>
    <t>5518 DISMINUCIÓN DE BIENES POR PÉRDIDA, OBS. O DET.</t>
  </si>
  <si>
    <t>5421 COMISIONES DE LA DEUDA PÚBLICA INTERNA</t>
  </si>
  <si>
    <t>5431 GASTOS DE LA DEUDA PÚBLICA INTERNA</t>
  </si>
  <si>
    <t>]</t>
  </si>
  <si>
    <t>5127 VESTUARIO, BLANCOS, PRENDAS DE PROTECCIÓN Y ARTÍCULOS DEPORTIVOS</t>
  </si>
  <si>
    <t xml:space="preserve">Suma </t>
  </si>
  <si>
    <t>VESTUARIO, BLANCOS, PRENDAS DE PROTECCIÓN Y ARTÍCULOS DEPORTIVOS</t>
  </si>
  <si>
    <t>GASTOS DE EJERCICIOS ANTERIORES</t>
  </si>
  <si>
    <t xml:space="preserve"> </t>
  </si>
  <si>
    <t>.</t>
  </si>
  <si>
    <t>EJERCICIO 2025 DEL AYUNTAMIENTO DE AHOME</t>
  </si>
  <si>
    <t>COMPARATIVO DE EJERCIICIOS 2013 A 2025 - MUNICIPIO DE AHOME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</si>
</sst>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sz val="18"/>
      <color theme="1"/>
      <name val="Calibri"/>
      <family val="2"/>
      <scheme val="minor"/>
    </font>
    <font>
      <b/>
      <sz val="18"/>
      <color rgb="FF9C65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43" fontId="3" fillId="0" borderId="0" xfId="1" applyFont="1" applyAlignment="1"/>
    <xf numFmtId="43" fontId="3" fillId="0" borderId="0" xfId="1" applyFont="1" applyAlignment="1">
      <alignment horizontal="center" wrapText="1"/>
    </xf>
    <xf numFmtId="43" fontId="3" fillId="0" borderId="0" xfId="1" applyFont="1" applyAlignment="1">
      <alignment wrapText="1"/>
    </xf>
    <xf numFmtId="43" fontId="4" fillId="0" borderId="0" xfId="1" applyFont="1" applyAlignment="1">
      <alignment wrapText="1"/>
    </xf>
    <xf numFmtId="43" fontId="4" fillId="0" borderId="0" xfId="1" applyFont="1"/>
    <xf numFmtId="43" fontId="4" fillId="0" borderId="0" xfId="1" applyFont="1" applyAlignment="1"/>
    <xf numFmtId="43" fontId="4" fillId="0" borderId="0" xfId="1" applyFont="1" applyBorder="1"/>
    <xf numFmtId="43" fontId="4" fillId="0" borderId="1" xfId="1" applyFont="1" applyBorder="1"/>
    <xf numFmtId="43" fontId="4" fillId="0" borderId="1" xfId="1" applyFont="1" applyBorder="1" applyAlignment="1">
      <alignment wrapText="1"/>
    </xf>
    <xf numFmtId="43" fontId="3" fillId="0" borderId="0" xfId="1" applyFont="1"/>
    <xf numFmtId="43" fontId="4" fillId="0" borderId="0" xfId="1" applyFont="1" applyBorder="1" applyAlignment="1"/>
    <xf numFmtId="43" fontId="3" fillId="0" borderId="0" xfId="1" applyFont="1" applyBorder="1"/>
    <xf numFmtId="43" fontId="4" fillId="3" borderId="0" xfId="1" applyFont="1" applyFill="1" applyAlignment="1">
      <alignment wrapText="1"/>
    </xf>
    <xf numFmtId="43" fontId="4" fillId="3" borderId="0" xfId="1" applyFont="1" applyFill="1"/>
    <xf numFmtId="43" fontId="4" fillId="3" borderId="0" xfId="1" applyFont="1" applyFill="1" applyAlignment="1"/>
    <xf numFmtId="43" fontId="3" fillId="0" borderId="0" xfId="1" applyFont="1" applyAlignment="1">
      <alignment horizontal="center"/>
    </xf>
    <xf numFmtId="43" fontId="5" fillId="0" borderId="0" xfId="1" applyFont="1" applyAlignment="1">
      <alignment wrapText="1"/>
    </xf>
    <xf numFmtId="43" fontId="5" fillId="0" borderId="0" xfId="1" applyFont="1" applyAlignment="1">
      <alignment horizontal="right"/>
    </xf>
    <xf numFmtId="43" fontId="5" fillId="0" borderId="0" xfId="1" applyFont="1" applyFill="1" applyAlignment="1">
      <alignment horizontal="right"/>
    </xf>
    <xf numFmtId="43" fontId="5" fillId="2" borderId="0" xfId="1" applyFont="1" applyFill="1"/>
    <xf numFmtId="43" fontId="5" fillId="0" borderId="0" xfId="1" applyFont="1" applyAlignment="1"/>
    <xf numFmtId="43" fontId="5" fillId="0" borderId="0" xfId="1" applyFont="1"/>
    <xf numFmtId="43" fontId="6" fillId="0" borderId="0" xfId="1" applyFont="1" applyAlignment="1">
      <alignment wrapText="1"/>
    </xf>
    <xf numFmtId="43" fontId="6" fillId="0" borderId="0" xfId="1" applyFont="1" applyAlignment="1"/>
    <xf numFmtId="43" fontId="6" fillId="0" borderId="0" xfId="1" applyFont="1" applyAlignment="1">
      <alignment horizontal="right"/>
    </xf>
    <xf numFmtId="43" fontId="7" fillId="0" borderId="0" xfId="1" applyFont="1" applyAlignment="1">
      <alignment wrapText="1"/>
    </xf>
    <xf numFmtId="43" fontId="8" fillId="0" borderId="0" xfId="1" applyFont="1" applyAlignment="1">
      <alignment horizontal="center" wrapText="1"/>
    </xf>
    <xf numFmtId="43" fontId="8" fillId="0" borderId="0" xfId="1" applyFont="1" applyAlignment="1">
      <alignment wrapText="1"/>
    </xf>
    <xf numFmtId="43" fontId="6" fillId="0" borderId="0" xfId="1" applyFont="1" applyFill="1" applyAlignment="1">
      <alignment horizontal="right"/>
    </xf>
    <xf numFmtId="43" fontId="5" fillId="0" borderId="0" xfId="1" applyFont="1" applyFill="1" applyAlignment="1">
      <alignment wrapText="1"/>
    </xf>
    <xf numFmtId="43" fontId="5" fillId="0" borderId="0" xfId="1" applyFont="1" applyFill="1"/>
    <xf numFmtId="43" fontId="6" fillId="0" borderId="0" xfId="1" applyFont="1" applyFill="1" applyAlignment="1">
      <alignment wrapText="1"/>
    </xf>
    <xf numFmtId="43" fontId="6" fillId="3" borderId="0" xfId="1" applyFont="1" applyFill="1" applyAlignment="1">
      <alignment wrapText="1"/>
    </xf>
    <xf numFmtId="43" fontId="5" fillId="3" borderId="0" xfId="1" applyFont="1" applyFill="1" applyAlignment="1">
      <alignment horizontal="right"/>
    </xf>
    <xf numFmtId="43" fontId="6" fillId="3" borderId="0" xfId="1" applyFont="1" applyFill="1" applyAlignment="1">
      <alignment horizontal="right"/>
    </xf>
    <xf numFmtId="43" fontId="5" fillId="3" borderId="0" xfId="1" applyFont="1" applyFill="1"/>
    <xf numFmtId="43" fontId="6" fillId="3" borderId="0" xfId="1" applyFont="1" applyFill="1" applyAlignment="1"/>
    <xf numFmtId="0" fontId="6" fillId="0" borderId="0" xfId="1" applyNumberFormat="1" applyFont="1" applyAlignment="1">
      <alignment horizontal="right"/>
    </xf>
    <xf numFmtId="43" fontId="6" fillId="0" borderId="0" xfId="1" applyFont="1"/>
    <xf numFmtId="43" fontId="6" fillId="0" borderId="0" xfId="1" applyFont="1" applyFill="1" applyAlignment="1"/>
    <xf numFmtId="43" fontId="6" fillId="0" borderId="0" xfId="1" applyFont="1" applyFill="1"/>
    <xf numFmtId="49" fontId="6" fillId="0" borderId="0" xfId="0" applyNumberFormat="1" applyFont="1" applyAlignment="1">
      <alignment wrapText="1"/>
    </xf>
    <xf numFmtId="4" fontId="5" fillId="0" borderId="0" xfId="0" applyNumberFormat="1" applyFont="1"/>
    <xf numFmtId="4" fontId="6" fillId="0" borderId="0" xfId="0" applyNumberFormat="1" applyFont="1"/>
    <xf numFmtId="43" fontId="5" fillId="0" borderId="0" xfId="1" applyFont="1" applyBorder="1"/>
    <xf numFmtId="43" fontId="6" fillId="0" borderId="1" xfId="1" applyFont="1" applyBorder="1" applyAlignment="1"/>
    <xf numFmtId="4" fontId="6" fillId="0" borderId="1" xfId="0" applyNumberFormat="1" applyFont="1" applyBorder="1"/>
    <xf numFmtId="4" fontId="5" fillId="0" borderId="1" xfId="0" applyNumberFormat="1" applyFont="1" applyBorder="1"/>
    <xf numFmtId="43" fontId="5" fillId="0" borderId="1" xfId="1" applyFont="1" applyBorder="1"/>
    <xf numFmtId="43" fontId="8" fillId="0" borderId="0" xfId="1" applyFont="1"/>
    <xf numFmtId="43" fontId="8" fillId="0" borderId="0" xfId="1" applyFont="1" applyFill="1"/>
    <xf numFmtId="43" fontId="9" fillId="0" borderId="0" xfId="1" applyFont="1" applyFill="1"/>
    <xf numFmtId="0" fontId="5" fillId="0" borderId="0" xfId="0" applyFont="1" applyAlignment="1">
      <alignment wrapText="1"/>
    </xf>
    <xf numFmtId="43" fontId="5" fillId="0" borderId="1" xfId="1" applyFont="1" applyBorder="1" applyAlignment="1">
      <alignment wrapText="1"/>
    </xf>
    <xf numFmtId="43" fontId="5" fillId="0" borderId="1" xfId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" fontId="8" fillId="0" borderId="0" xfId="0" applyNumberFormat="1" applyFont="1"/>
    <xf numFmtId="43" fontId="10" fillId="0" borderId="0" xfId="1" applyFont="1" applyFill="1" applyAlignment="1">
      <alignment horizontal="right"/>
    </xf>
    <xf numFmtId="43" fontId="8" fillId="0" borderId="0" xfId="1" applyFont="1" applyAlignment="1"/>
    <xf numFmtId="43" fontId="5" fillId="2" borderId="0" xfId="1" applyFont="1" applyFill="1" applyBorder="1"/>
    <xf numFmtId="43" fontId="5" fillId="0" borderId="0" xfId="1" applyFont="1" applyBorder="1" applyAlignment="1">
      <alignment wrapText="1"/>
    </xf>
    <xf numFmtId="43" fontId="5" fillId="2" borderId="1" xfId="1" applyFont="1" applyFill="1" applyBorder="1"/>
    <xf numFmtId="43" fontId="8" fillId="0" borderId="0" xfId="1" applyFont="1" applyBorder="1"/>
    <xf numFmtId="0" fontId="11" fillId="0" borderId="2" xfId="0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2" xfId="0" applyFont="1" applyBorder="1"/>
    <xf numFmtId="43" fontId="0" fillId="0" borderId="0" xfId="0" applyNumberFormat="1"/>
    <xf numFmtId="43" fontId="1" fillId="0" borderId="2" xfId="1" applyFont="1" applyFill="1" applyBorder="1"/>
    <xf numFmtId="4" fontId="15" fillId="0" borderId="2" xfId="1" applyNumberFormat="1" applyFont="1" applyFill="1" applyBorder="1"/>
    <xf numFmtId="43" fontId="0" fillId="0" borderId="0" xfId="1" applyFont="1" applyFill="1" applyBorder="1"/>
    <xf numFmtId="43" fontId="0" fillId="0" borderId="0" xfId="1" applyFont="1" applyFill="1" applyBorder="1" applyAlignment="1">
      <alignment wrapText="1"/>
    </xf>
    <xf numFmtId="43" fontId="0" fillId="0" borderId="4" xfId="1" applyFont="1" applyFill="1" applyBorder="1"/>
    <xf numFmtId="43" fontId="0" fillId="0" borderId="5" xfId="1" applyFont="1" applyFill="1" applyBorder="1"/>
    <xf numFmtId="43" fontId="19" fillId="0" borderId="2" xfId="1" applyFont="1" applyFill="1" applyBorder="1"/>
    <xf numFmtId="43" fontId="19" fillId="0" borderId="0" xfId="1" applyFont="1" applyFill="1" applyBorder="1"/>
    <xf numFmtId="43" fontId="0" fillId="0" borderId="2" xfId="1" applyFont="1" applyFill="1" applyBorder="1"/>
    <xf numFmtId="0" fontId="17" fillId="0" borderId="0" xfId="2" applyFont="1" applyFill="1" applyBorder="1" applyAlignment="1"/>
    <xf numFmtId="0" fontId="17" fillId="0" borderId="0" xfId="2" applyFont="1" applyFill="1" applyBorder="1" applyAlignment="1">
      <alignment horizontal="center"/>
    </xf>
    <xf numFmtId="0" fontId="16" fillId="0" borderId="0" xfId="0" applyFont="1"/>
    <xf numFmtId="43" fontId="19" fillId="0" borderId="0" xfId="1" applyFont="1" applyFill="1"/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/>
    <xf numFmtId="43" fontId="20" fillId="0" borderId="2" xfId="1" applyFont="1" applyFill="1" applyBorder="1" applyAlignment="1">
      <alignment horizontal="center"/>
    </xf>
    <xf numFmtId="0" fontId="0" fillId="0" borderId="2" xfId="0" applyBorder="1" applyAlignment="1">
      <alignment wrapText="1"/>
    </xf>
    <xf numFmtId="43" fontId="0" fillId="0" borderId="2" xfId="1" applyFont="1" applyFill="1" applyBorder="1" applyAlignment="1">
      <alignment wrapText="1"/>
    </xf>
    <xf numFmtId="43" fontId="0" fillId="0" borderId="2" xfId="1" applyFont="1" applyFill="1" applyBorder="1" applyAlignment="1">
      <alignment horizontal="center" wrapText="1"/>
    </xf>
    <xf numFmtId="43" fontId="0" fillId="0" borderId="2" xfId="0" applyNumberFormat="1" applyBorder="1"/>
    <xf numFmtId="43" fontId="0" fillId="0" borderId="5" xfId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8" xfId="0" applyBorder="1"/>
    <xf numFmtId="0" fontId="2" fillId="0" borderId="6" xfId="0" applyFont="1" applyBorder="1" applyAlignment="1">
      <alignment horizontal="center"/>
    </xf>
    <xf numFmtId="43" fontId="0" fillId="0" borderId="6" xfId="1" applyFont="1" applyFill="1" applyBorder="1"/>
    <xf numFmtId="43" fontId="0" fillId="0" borderId="6" xfId="1" applyFont="1" applyFill="1" applyBorder="1" applyAlignment="1">
      <alignment horizontal="center"/>
    </xf>
    <xf numFmtId="4" fontId="0" fillId="0" borderId="2" xfId="0" applyNumberFormat="1" applyBorder="1"/>
    <xf numFmtId="43" fontId="12" fillId="0" borderId="2" xfId="1" applyFont="1" applyFill="1" applyBorder="1"/>
    <xf numFmtId="0" fontId="2" fillId="0" borderId="10" xfId="0" applyFont="1" applyBorder="1" applyAlignment="1">
      <alignment horizontal="center"/>
    </xf>
    <xf numFmtId="43" fontId="0" fillId="0" borderId="9" xfId="1" applyFont="1" applyFill="1" applyBorder="1" applyAlignment="1">
      <alignment wrapText="1"/>
    </xf>
    <xf numFmtId="0" fontId="0" fillId="0" borderId="0" xfId="0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43" fontId="14" fillId="0" borderId="2" xfId="1" applyFont="1" applyFill="1" applyBorder="1"/>
    <xf numFmtId="4" fontId="0" fillId="0" borderId="2" xfId="0" applyNumberForma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0" fillId="0" borderId="0" xfId="1" applyNumberFormat="1" applyFont="1" applyFill="1" applyBorder="1" applyAlignment="1">
      <alignment horizontal="center" wrapText="1"/>
    </xf>
    <xf numFmtId="0" fontId="0" fillId="0" borderId="2" xfId="1" applyNumberFormat="1" applyFont="1" applyFill="1" applyBorder="1" applyAlignment="1">
      <alignment horizontal="center" wrapText="1"/>
    </xf>
    <xf numFmtId="4" fontId="0" fillId="0" borderId="6" xfId="1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11" fillId="0" borderId="2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4" fontId="12" fillId="0" borderId="2" xfId="0" applyNumberFormat="1" applyFont="1" applyBorder="1" applyAlignment="1">
      <alignment horizontal="center"/>
    </xf>
    <xf numFmtId="0" fontId="0" fillId="0" borderId="2" xfId="0" applyBorder="1"/>
    <xf numFmtId="0" fontId="0" fillId="0" borderId="6" xfId="0" applyBorder="1" applyAlignment="1">
      <alignment wrapText="1"/>
    </xf>
    <xf numFmtId="4" fontId="0" fillId="0" borderId="4" xfId="0" applyNumberFormat="1" applyBorder="1"/>
    <xf numFmtId="4" fontId="2" fillId="0" borderId="2" xfId="0" applyNumberFormat="1" applyFont="1" applyBorder="1" applyAlignment="1">
      <alignment horizontal="center"/>
    </xf>
    <xf numFmtId="0" fontId="0" fillId="0" borderId="2" xfId="1" applyNumberFormat="1" applyFont="1" applyFill="1" applyBorder="1" applyAlignment="1">
      <alignment horizontal="center"/>
    </xf>
    <xf numFmtId="4" fontId="0" fillId="0" borderId="2" xfId="1" applyNumberFormat="1" applyFont="1" applyFill="1" applyBorder="1" applyAlignment="1">
      <alignment horizontal="center" wrapText="1"/>
    </xf>
    <xf numFmtId="43" fontId="0" fillId="0" borderId="8" xfId="1" applyFont="1" applyFill="1" applyBorder="1"/>
    <xf numFmtId="0" fontId="16" fillId="5" borderId="0" xfId="0" applyFont="1" applyFill="1"/>
    <xf numFmtId="0" fontId="0" fillId="5" borderId="4" xfId="0" applyFill="1" applyBorder="1"/>
    <xf numFmtId="43" fontId="0" fillId="5" borderId="4" xfId="1" applyFont="1" applyFill="1" applyBorder="1"/>
    <xf numFmtId="0" fontId="0" fillId="5" borderId="8" xfId="0" applyFill="1" applyBorder="1"/>
    <xf numFmtId="4" fontId="0" fillId="5" borderId="4" xfId="0" applyNumberFormat="1" applyFill="1" applyBorder="1"/>
    <xf numFmtId="0" fontId="2" fillId="5" borderId="4" xfId="0" applyFont="1" applyFill="1" applyBorder="1" applyAlignment="1">
      <alignment horizontal="center"/>
    </xf>
    <xf numFmtId="0" fontId="0" fillId="5" borderId="0" xfId="0" applyFill="1"/>
    <xf numFmtId="2" fontId="0" fillId="0" borderId="0" xfId="0" applyNumberFormat="1"/>
    <xf numFmtId="0" fontId="2" fillId="0" borderId="4" xfId="0" applyFont="1" applyBorder="1" applyAlignment="1">
      <alignment horizontal="center"/>
    </xf>
    <xf numFmtId="43" fontId="0" fillId="0" borderId="4" xfId="0" applyNumberFormat="1" applyBorder="1"/>
    <xf numFmtId="43" fontId="0" fillId="6" borderId="2" xfId="1" applyFont="1" applyFill="1" applyBorder="1"/>
    <xf numFmtId="43" fontId="0" fillId="7" borderId="2" xfId="1" applyFont="1" applyFill="1" applyBorder="1"/>
    <xf numFmtId="43" fontId="1" fillId="0" borderId="2" xfId="4" applyFont="1" applyFill="1" applyBorder="1"/>
    <xf numFmtId="43" fontId="3" fillId="0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43" fontId="0" fillId="0" borderId="2" xfId="1" applyFont="1" applyFill="1" applyBorder="1" applyAlignment="1">
      <alignment horizontal="center"/>
    </xf>
  </cellXfs>
  <cellStyles count="5">
    <cellStyle name="Millares" xfId="1" builtinId="3"/>
    <cellStyle name="Millares 2" xfId="3" xr:uid="{B12093B6-6422-4F0B-A5AB-6020EDD71C89}"/>
    <cellStyle name="Millares 3" xfId="4" xr:uid="{D11394DA-83CB-4FCB-8A99-DEC76B52617D}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MATERIALES DE ADMINISTRACION, EMISION DE DOCUMENTOS Y ARTICULOS OFICIALES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2025'!$A$137</c:f>
              <c:strCache>
                <c:ptCount val="1"/>
                <c:pt idx="0">
                  <c:v> 5121 MATERIALES DE ADMINISTRACION, EMISION DE DOCUMENTOS Y ARTICULOS OFICIALES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2025'!$B$2:$N$2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2025'!$B$137:$N$137</c:f>
              <c:numCache>
                <c:formatCode>_(* #,##0.00_);_(* \(#,##0.00\);_(* "-"??_);_(@_)</c:formatCode>
                <c:ptCount val="13"/>
                <c:pt idx="0">
                  <c:v>5422316.3899999997</c:v>
                </c:pt>
                <c:pt idx="1">
                  <c:v>5981379.5899999999</c:v>
                </c:pt>
                <c:pt idx="2">
                  <c:v>5674816.9900000002</c:v>
                </c:pt>
                <c:pt idx="3">
                  <c:v>7972735.0899999999</c:v>
                </c:pt>
                <c:pt idx="4">
                  <c:v>5710007.1099999994</c:v>
                </c:pt>
                <c:pt idx="5">
                  <c:v>5351683.8500000006</c:v>
                </c:pt>
                <c:pt idx="6">
                  <c:v>7636813.5099999998</c:v>
                </c:pt>
                <c:pt idx="7">
                  <c:v>7696738.3899999997</c:v>
                </c:pt>
                <c:pt idx="8">
                  <c:v>8114035.25</c:v>
                </c:pt>
                <c:pt idx="9">
                  <c:v>12587680.699999999</c:v>
                </c:pt>
                <c:pt idx="10">
                  <c:v>9953434.6699999999</c:v>
                </c:pt>
                <c:pt idx="11">
                  <c:v>8096958.5600000005</c:v>
                </c:pt>
                <c:pt idx="12">
                  <c:v>8109740.7200000007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C-4601-B5FF-5F05833AB0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80704"/>
        <c:axId val="-1678676896"/>
        <c:axId val="0"/>
      </c:bar3DChart>
      <c:catAx>
        <c:axId val="-167868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76896"/>
        <c:crosses val="autoZero"/>
        <c:auto val="1"/>
        <c:lblAlgn val="ctr"/>
        <c:lblOffset val="100"/>
        <c:noMultiLvlLbl val="0"/>
      </c:catAx>
      <c:valAx>
        <c:axId val="-167867689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8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INSTALACION, REPARACION, MANTENIMIENTO Y CONSERVACION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2025'!$A$353</c:f>
              <c:strCache>
                <c:ptCount val="1"/>
                <c:pt idx="0">
                  <c:v> 5135 SERVICIOS DE INSTALACION, REPARACION, MANTENIMIENTO Y CONSERVACION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2025'!$B$352:$N$352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2025'!$B$353:$N$353</c:f>
              <c:numCache>
                <c:formatCode>_(* #,##0.00_);_(* \(#,##0.00\);_(* "-"??_);_(@_)</c:formatCode>
                <c:ptCount val="13"/>
                <c:pt idx="0">
                  <c:v>92953850.640000001</c:v>
                </c:pt>
                <c:pt idx="1">
                  <c:v>113248939.92</c:v>
                </c:pt>
                <c:pt idx="2">
                  <c:v>117035967.89</c:v>
                </c:pt>
                <c:pt idx="3">
                  <c:v>117288462.02</c:v>
                </c:pt>
                <c:pt idx="4">
                  <c:v>124357977.13999999</c:v>
                </c:pt>
                <c:pt idx="5">
                  <c:v>138853332.05000001</c:v>
                </c:pt>
                <c:pt idx="6">
                  <c:v>142079642.65000001</c:v>
                </c:pt>
                <c:pt idx="7">
                  <c:v>103557880.78</c:v>
                </c:pt>
                <c:pt idx="8">
                  <c:v>148951399.66000003</c:v>
                </c:pt>
                <c:pt idx="9">
                  <c:v>200385564.34999999</c:v>
                </c:pt>
                <c:pt idx="10">
                  <c:v>204069674.50999999</c:v>
                </c:pt>
                <c:pt idx="11">
                  <c:v>204257082.77000001</c:v>
                </c:pt>
                <c:pt idx="12">
                  <c:v>178170368.10999998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B-4E46-AB6D-D9A9FE0F14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75264"/>
        <c:axId val="-1678674720"/>
        <c:axId val="0"/>
      </c:bar3DChart>
      <c:catAx>
        <c:axId val="-1678675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74720"/>
        <c:crosses val="autoZero"/>
        <c:auto val="1"/>
        <c:lblAlgn val="ctr"/>
        <c:lblOffset val="100"/>
        <c:noMultiLvlLbl val="0"/>
      </c:catAx>
      <c:valAx>
        <c:axId val="-16786747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7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TRASLADO Y VIATICOS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2025'!$A$393</c:f>
              <c:strCache>
                <c:ptCount val="1"/>
                <c:pt idx="0">
                  <c:v> 5137 SERVICIOS DE TRASLADO Y VIATICOS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2025'!$B$392:$N$392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2025'!$B$393:$N$393</c:f>
              <c:numCache>
                <c:formatCode>_(* #,##0.00_);_(* \(#,##0.00\);_(* "-"??_);_(@_)</c:formatCode>
                <c:ptCount val="13"/>
                <c:pt idx="0">
                  <c:v>3202770.35</c:v>
                </c:pt>
                <c:pt idx="1">
                  <c:v>4399356.29</c:v>
                </c:pt>
                <c:pt idx="2">
                  <c:v>3966054.21</c:v>
                </c:pt>
                <c:pt idx="3">
                  <c:v>3450807.28</c:v>
                </c:pt>
                <c:pt idx="4">
                  <c:v>2259154.2399999998</c:v>
                </c:pt>
                <c:pt idx="5">
                  <c:v>2947781.6500000004</c:v>
                </c:pt>
                <c:pt idx="6">
                  <c:v>2049526.51</c:v>
                </c:pt>
                <c:pt idx="7">
                  <c:v>1288607.33</c:v>
                </c:pt>
                <c:pt idx="8">
                  <c:v>986507.82000000007</c:v>
                </c:pt>
                <c:pt idx="9">
                  <c:v>1255878.8400000001</c:v>
                </c:pt>
                <c:pt idx="10">
                  <c:v>1359520.2900000003</c:v>
                </c:pt>
                <c:pt idx="11">
                  <c:v>735041.09</c:v>
                </c:pt>
                <c:pt idx="12">
                  <c:v>2097198.0699999998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C-46CC-A349-45EE1059D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81792"/>
        <c:axId val="-1678678528"/>
        <c:axId val="0"/>
      </c:bar3DChart>
      <c:catAx>
        <c:axId val="-1678681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78528"/>
        <c:crosses val="autoZero"/>
        <c:auto val="1"/>
        <c:lblAlgn val="ctr"/>
        <c:lblOffset val="100"/>
        <c:noMultiLvlLbl val="0"/>
      </c:catAx>
      <c:valAx>
        <c:axId val="-167867852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81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OFICIALES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2025'!$A$413</c:f>
              <c:strCache>
                <c:ptCount val="1"/>
                <c:pt idx="0">
                  <c:v> 5138 SERVICIOS OFICIALES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2025'!$B$412:$N$412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2025'!$B$413:$N$413</c:f>
              <c:numCache>
                <c:formatCode>_(* #,##0.00_);_(* \(#,##0.00\);_(* "-"??_);_(@_)</c:formatCode>
                <c:ptCount val="13"/>
                <c:pt idx="0">
                  <c:v>8300257.9199999999</c:v>
                </c:pt>
                <c:pt idx="1">
                  <c:v>11243974.539999999</c:v>
                </c:pt>
                <c:pt idx="2">
                  <c:v>10280282.199999999</c:v>
                </c:pt>
                <c:pt idx="3">
                  <c:v>12025323.16</c:v>
                </c:pt>
                <c:pt idx="4">
                  <c:v>10031322.550000001</c:v>
                </c:pt>
                <c:pt idx="5">
                  <c:v>11541072.49</c:v>
                </c:pt>
                <c:pt idx="6">
                  <c:v>9330115.5600000005</c:v>
                </c:pt>
                <c:pt idx="7">
                  <c:v>3154711.63</c:v>
                </c:pt>
                <c:pt idx="8">
                  <c:v>4514546.2300000004</c:v>
                </c:pt>
                <c:pt idx="9">
                  <c:v>18576357.050000001</c:v>
                </c:pt>
                <c:pt idx="10">
                  <c:v>21323751.690000001</c:v>
                </c:pt>
                <c:pt idx="11">
                  <c:v>14800118.1</c:v>
                </c:pt>
                <c:pt idx="12">
                  <c:v>13298727.520000001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F-4356-A13C-94F3CA65F2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75808"/>
        <c:axId val="-1678687776"/>
        <c:axId val="0"/>
      </c:bar3DChart>
      <c:catAx>
        <c:axId val="-1678675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87776"/>
        <c:crosses val="autoZero"/>
        <c:auto val="1"/>
        <c:lblAlgn val="ctr"/>
        <c:lblOffset val="100"/>
        <c:noMultiLvlLbl val="0"/>
      </c:catAx>
      <c:valAx>
        <c:axId val="-167868777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7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OTROS SERVICIOS GENERALES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2025'!$A$432</c:f>
              <c:strCache>
                <c:ptCount val="1"/>
                <c:pt idx="0">
                  <c:v> 5139 OTROS SERVICIOS GENERALES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'GRÁFICAS GASTOS 2025'!$B$431:$N$431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2025'!$B$432:$N$432</c:f>
              <c:numCache>
                <c:formatCode>_(* #,##0.00_);_(* \(#,##0.00\);_(* "-"??_);_(@_)</c:formatCode>
                <c:ptCount val="13"/>
                <c:pt idx="0">
                  <c:v>3904829.01</c:v>
                </c:pt>
                <c:pt idx="1">
                  <c:v>4967869.4000000004</c:v>
                </c:pt>
                <c:pt idx="2">
                  <c:v>7419100.2800000003</c:v>
                </c:pt>
                <c:pt idx="3">
                  <c:v>3799914.44</c:v>
                </c:pt>
                <c:pt idx="4">
                  <c:v>7810878.5299999993</c:v>
                </c:pt>
                <c:pt idx="5">
                  <c:v>11168457</c:v>
                </c:pt>
                <c:pt idx="6">
                  <c:v>14542529.02</c:v>
                </c:pt>
                <c:pt idx="7">
                  <c:v>8659443.129999999</c:v>
                </c:pt>
                <c:pt idx="8">
                  <c:v>8422044</c:v>
                </c:pt>
                <c:pt idx="9">
                  <c:v>9026506</c:v>
                </c:pt>
                <c:pt idx="10">
                  <c:v>10248665.33</c:v>
                </c:pt>
                <c:pt idx="11">
                  <c:v>10479608.42</c:v>
                </c:pt>
                <c:pt idx="12">
                  <c:v>13880079.110000001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01-441A-A19F-545E103442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87232"/>
        <c:axId val="-1688664672"/>
        <c:axId val="0"/>
      </c:bar3DChart>
      <c:catAx>
        <c:axId val="-1678687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4672"/>
        <c:crosses val="autoZero"/>
        <c:auto val="1"/>
        <c:lblAlgn val="ctr"/>
        <c:lblOffset val="100"/>
        <c:noMultiLvlLbl val="0"/>
      </c:catAx>
      <c:valAx>
        <c:axId val="-168866467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8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ASIGNACIONES AL SECTOR PUBLICO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2025'!$A$451</c:f>
              <c:strCache>
                <c:ptCount val="1"/>
                <c:pt idx="0">
                  <c:v> 5211 ASIGNACIONES AL SECTOR PUBLICO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2025'!$B$450:$N$450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2025'!$B$451:$N$451</c:f>
              <c:numCache>
                <c:formatCode>_(* #,##0.00_);_(* \(#,##0.00\);_(* "-"??_);_(@_)</c:formatCode>
                <c:ptCount val="13"/>
                <c:pt idx="0">
                  <c:v>1320186</c:v>
                </c:pt>
                <c:pt idx="1">
                  <c:v>1358301</c:v>
                </c:pt>
                <c:pt idx="2">
                  <c:v>1405209</c:v>
                </c:pt>
                <c:pt idx="3">
                  <c:v>1614076.24</c:v>
                </c:pt>
                <c:pt idx="4">
                  <c:v>1650752</c:v>
                </c:pt>
                <c:pt idx="5">
                  <c:v>1593881</c:v>
                </c:pt>
                <c:pt idx="6">
                  <c:v>1211820</c:v>
                </c:pt>
                <c:pt idx="7">
                  <c:v>881260.8</c:v>
                </c:pt>
                <c:pt idx="8">
                  <c:v>0</c:v>
                </c:pt>
                <c:pt idx="9">
                  <c:v>0</c:v>
                </c:pt>
                <c:pt idx="10">
                  <c:v>182387612.11999997</c:v>
                </c:pt>
                <c:pt idx="11">
                  <c:v>116348925.28000002</c:v>
                </c:pt>
                <c:pt idx="12">
                  <c:v>116626624.89000002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9-4E4B-9B52-3BCD92A954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59232"/>
        <c:axId val="-1688667936"/>
        <c:axId val="0"/>
      </c:bar3DChart>
      <c:catAx>
        <c:axId val="-1688659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7936"/>
        <c:crosses val="autoZero"/>
        <c:auto val="1"/>
        <c:lblAlgn val="ctr"/>
        <c:lblOffset val="100"/>
        <c:noMultiLvlLbl val="0"/>
      </c:catAx>
      <c:valAx>
        <c:axId val="-168866793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59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TRANSFERENCIAS A ENTIDADES PARAESTATALES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2025'!$A$470</c:f>
              <c:strCache>
                <c:ptCount val="1"/>
                <c:pt idx="0">
                  <c:v> 5221 TRANSFERENCIAS A ENTIDADES PARAESTATALES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2025'!$B$469:$N$469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2025'!$B$470:$N$470</c:f>
              <c:numCache>
                <c:formatCode>_(* #,##0.00_);_(* \(#,##0.00\);_(* "-"??_);_(@_)</c:formatCode>
                <c:ptCount val="13"/>
                <c:pt idx="0">
                  <c:v>54993669.700000003</c:v>
                </c:pt>
                <c:pt idx="1">
                  <c:v>60239244.920000002</c:v>
                </c:pt>
                <c:pt idx="2">
                  <c:v>59010283.200000003</c:v>
                </c:pt>
                <c:pt idx="3">
                  <c:v>61270295.390000001</c:v>
                </c:pt>
                <c:pt idx="4">
                  <c:v>76493878.430000007</c:v>
                </c:pt>
                <c:pt idx="5">
                  <c:v>84136218.289999992</c:v>
                </c:pt>
                <c:pt idx="6">
                  <c:v>167270551.07000002</c:v>
                </c:pt>
                <c:pt idx="7">
                  <c:v>205078341.77999997</c:v>
                </c:pt>
                <c:pt idx="8">
                  <c:v>159011183.81999999</c:v>
                </c:pt>
                <c:pt idx="9">
                  <c:v>167390672.60000002</c:v>
                </c:pt>
                <c:pt idx="10">
                  <c:v>3068915.9999999981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7-435B-A954-F0981E84A9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7392"/>
        <c:axId val="-1688666848"/>
        <c:axId val="0"/>
      </c:bar3DChart>
      <c:catAx>
        <c:axId val="-1688667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6848"/>
        <c:crosses val="autoZero"/>
        <c:auto val="1"/>
        <c:lblAlgn val="ctr"/>
        <c:lblOffset val="100"/>
        <c:noMultiLvlLbl val="0"/>
      </c:catAx>
      <c:valAx>
        <c:axId val="-168866684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SUBSIDIOS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2025'!$A$489</c:f>
              <c:strCache>
                <c:ptCount val="1"/>
                <c:pt idx="0">
                  <c:v> 5231 SUBSIDIOS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2025'!$B$488:$N$488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2025'!$B$489:$N$489</c:f>
              <c:numCache>
                <c:formatCode>_(* #,##0.00_);_(* \(#,##0.00\);_(* "-"??_);_(@_)</c:formatCode>
                <c:ptCount val="13"/>
                <c:pt idx="0">
                  <c:v>4662951.29</c:v>
                </c:pt>
                <c:pt idx="1">
                  <c:v>11412629.039999999</c:v>
                </c:pt>
                <c:pt idx="2">
                  <c:v>8890042.4199999999</c:v>
                </c:pt>
                <c:pt idx="3">
                  <c:v>14766254.75</c:v>
                </c:pt>
                <c:pt idx="4">
                  <c:v>1279903.5100000002</c:v>
                </c:pt>
                <c:pt idx="5">
                  <c:v>1196910.6000000001</c:v>
                </c:pt>
                <c:pt idx="6">
                  <c:v>2072189.57</c:v>
                </c:pt>
                <c:pt idx="7">
                  <c:v>1906098.2</c:v>
                </c:pt>
                <c:pt idx="8">
                  <c:v>5487015.6399999997</c:v>
                </c:pt>
                <c:pt idx="9">
                  <c:v>6128613.6540000001</c:v>
                </c:pt>
                <c:pt idx="10">
                  <c:v>12095752.09</c:v>
                </c:pt>
                <c:pt idx="11">
                  <c:v>3985683.3400000003</c:v>
                </c:pt>
                <c:pt idx="12">
                  <c:v>7604565.0700000012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E-4169-AF73-024C42F02C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54336"/>
        <c:axId val="-1688662496"/>
        <c:axId val="0"/>
      </c:bar3DChart>
      <c:catAx>
        <c:axId val="-1688654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2496"/>
        <c:crosses val="autoZero"/>
        <c:auto val="1"/>
        <c:lblAlgn val="ctr"/>
        <c:lblOffset val="100"/>
        <c:noMultiLvlLbl val="0"/>
      </c:catAx>
      <c:valAx>
        <c:axId val="-168866249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54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AYUDAS SOCIALES A PERSONAS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2025'!$A$509</c:f>
              <c:strCache>
                <c:ptCount val="1"/>
                <c:pt idx="0">
                  <c:v> 5241 AYUDAS SOCIALES A PERSONAS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2025'!$B$508:$N$508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2025'!$B$509:$N$509</c:f>
              <c:numCache>
                <c:formatCode>_(* #,##0.00_);_(* \(#,##0.00\);_(* "-"??_);_(@_)</c:formatCode>
                <c:ptCount val="13"/>
                <c:pt idx="0">
                  <c:v>59231529.020000003</c:v>
                </c:pt>
                <c:pt idx="1">
                  <c:v>50632382.649999999</c:v>
                </c:pt>
                <c:pt idx="2">
                  <c:v>64188531.600000001</c:v>
                </c:pt>
                <c:pt idx="3">
                  <c:v>75232076.790000007</c:v>
                </c:pt>
                <c:pt idx="4">
                  <c:v>85155285.420000002</c:v>
                </c:pt>
                <c:pt idx="5">
                  <c:v>80330240.350000009</c:v>
                </c:pt>
                <c:pt idx="6">
                  <c:v>71633255.510000005</c:v>
                </c:pt>
                <c:pt idx="7">
                  <c:v>58828429.969999999</c:v>
                </c:pt>
                <c:pt idx="8">
                  <c:v>37944637.859999999</c:v>
                </c:pt>
                <c:pt idx="9">
                  <c:v>40738997.269999996</c:v>
                </c:pt>
                <c:pt idx="10">
                  <c:v>43142819.070000008</c:v>
                </c:pt>
                <c:pt idx="11">
                  <c:v>33054233.880000003</c:v>
                </c:pt>
                <c:pt idx="12">
                  <c:v>38251750.969999999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9-44B8-A611-CE4ED32BEF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5760"/>
        <c:axId val="-1688666304"/>
        <c:axId val="0"/>
      </c:bar3DChart>
      <c:catAx>
        <c:axId val="-1688665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6304"/>
        <c:crosses val="autoZero"/>
        <c:auto val="1"/>
        <c:lblAlgn val="ctr"/>
        <c:lblOffset val="100"/>
        <c:noMultiLvlLbl val="0"/>
      </c:catAx>
      <c:valAx>
        <c:axId val="-16886663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BECAS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2025'!$A$529</c:f>
              <c:strCache>
                <c:ptCount val="1"/>
                <c:pt idx="0">
                  <c:v> 5242 BECAS 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2025'!$B$528:$N$528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2025'!$B$529:$N$529</c:f>
              <c:numCache>
                <c:formatCode>_(* #,##0.00_);_(* \(#,##0.00\);_(* "-"??_);_(@_)</c:formatCode>
                <c:ptCount val="13"/>
                <c:pt idx="0">
                  <c:v>18387591.23</c:v>
                </c:pt>
                <c:pt idx="1">
                  <c:v>17021647.280000001</c:v>
                </c:pt>
                <c:pt idx="2">
                  <c:v>17637921.239999998</c:v>
                </c:pt>
                <c:pt idx="3">
                  <c:v>17620676.100000001</c:v>
                </c:pt>
                <c:pt idx="4">
                  <c:v>18462313.48</c:v>
                </c:pt>
                <c:pt idx="5">
                  <c:v>21025026</c:v>
                </c:pt>
                <c:pt idx="6">
                  <c:v>23504030.18</c:v>
                </c:pt>
                <c:pt idx="7">
                  <c:v>17821216.219999999</c:v>
                </c:pt>
                <c:pt idx="8">
                  <c:v>17757070.200000003</c:v>
                </c:pt>
                <c:pt idx="9">
                  <c:v>14183762</c:v>
                </c:pt>
                <c:pt idx="10">
                  <c:v>13558999.200000001</c:v>
                </c:pt>
                <c:pt idx="11">
                  <c:v>13039023.9</c:v>
                </c:pt>
                <c:pt idx="12">
                  <c:v>12877639.360000001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9-4FFB-9944-2FC7238B6B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0320"/>
        <c:axId val="-1688653792"/>
        <c:axId val="0"/>
      </c:bar3DChart>
      <c:catAx>
        <c:axId val="-16886603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53792"/>
        <c:crosses val="autoZero"/>
        <c:auto val="1"/>
        <c:lblAlgn val="ctr"/>
        <c:lblOffset val="100"/>
        <c:noMultiLvlLbl val="0"/>
      </c:catAx>
      <c:valAx>
        <c:axId val="-168865379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AYUDAS SOCIALES A INSTITUCIONES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2025'!$A$548</c:f>
              <c:strCache>
                <c:ptCount val="1"/>
                <c:pt idx="0">
                  <c:v> 5243 AYUDAS SOCIALES A INSTITUCIONES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2025'!$B$547:$N$547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2025'!$B$548:$N$548</c:f>
              <c:numCache>
                <c:formatCode>_(* #,##0.00_);_(* \(#,##0.00\);_(* "-"??_);_(@_)</c:formatCode>
                <c:ptCount val="13"/>
                <c:pt idx="0">
                  <c:v>7354415.0899999999</c:v>
                </c:pt>
                <c:pt idx="1">
                  <c:v>7768246.7999999998</c:v>
                </c:pt>
                <c:pt idx="2">
                  <c:v>5834884.3499999996</c:v>
                </c:pt>
                <c:pt idx="3">
                  <c:v>5574341.9199999999</c:v>
                </c:pt>
                <c:pt idx="4">
                  <c:v>8187460.1799999997</c:v>
                </c:pt>
                <c:pt idx="5">
                  <c:v>3933400.69</c:v>
                </c:pt>
                <c:pt idx="6">
                  <c:v>6888287.5500000007</c:v>
                </c:pt>
                <c:pt idx="7">
                  <c:v>20950032.950000003</c:v>
                </c:pt>
                <c:pt idx="8">
                  <c:v>37588640.460000008</c:v>
                </c:pt>
                <c:pt idx="9">
                  <c:v>49297140.060000002</c:v>
                </c:pt>
                <c:pt idx="10">
                  <c:v>58512230.479999997</c:v>
                </c:pt>
                <c:pt idx="11">
                  <c:v>58973205.07</c:v>
                </c:pt>
                <c:pt idx="12">
                  <c:v>60108296.529999994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8E-4E1B-9802-31DBE2B41F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5216"/>
        <c:axId val="-1688664128"/>
        <c:axId val="0"/>
      </c:bar3DChart>
      <c:catAx>
        <c:axId val="-1688665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4128"/>
        <c:crosses val="autoZero"/>
        <c:auto val="1"/>
        <c:lblAlgn val="ctr"/>
        <c:lblOffset val="100"/>
        <c:noMultiLvlLbl val="0"/>
      </c:catAx>
      <c:valAx>
        <c:axId val="-168866412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5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ALIMENTOS Y UTENSILIOS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2025'!$A$158</c:f>
              <c:strCache>
                <c:ptCount val="1"/>
                <c:pt idx="0">
                  <c:v> 5122 ALIMENTOS Y UTENSILIOS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2025'!$B$157:$N$157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2025'!$B$158:$N$158</c:f>
              <c:numCache>
                <c:formatCode>_(* #,##0.00_);_(* \(#,##0.00\);_(* "-"??_);_(@_)</c:formatCode>
                <c:ptCount val="13"/>
                <c:pt idx="0">
                  <c:v>3003002.39</c:v>
                </c:pt>
                <c:pt idx="1">
                  <c:v>1992175.5</c:v>
                </c:pt>
                <c:pt idx="2">
                  <c:v>2156811.7400000002</c:v>
                </c:pt>
                <c:pt idx="3">
                  <c:v>1939888.24</c:v>
                </c:pt>
                <c:pt idx="4">
                  <c:v>2152034.39</c:v>
                </c:pt>
                <c:pt idx="5">
                  <c:v>2256037.54</c:v>
                </c:pt>
                <c:pt idx="6">
                  <c:v>3718136.2600000002</c:v>
                </c:pt>
                <c:pt idx="7">
                  <c:v>2652229.9200000004</c:v>
                </c:pt>
                <c:pt idx="8">
                  <c:v>2796197.8000000003</c:v>
                </c:pt>
                <c:pt idx="9">
                  <c:v>3095365.76</c:v>
                </c:pt>
                <c:pt idx="10">
                  <c:v>4204991.8100000005</c:v>
                </c:pt>
                <c:pt idx="11">
                  <c:v>3305767.8099999996</c:v>
                </c:pt>
                <c:pt idx="12">
                  <c:v>3399713.17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A-46C2-9B09-1B79F3C432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77984"/>
        <c:axId val="-1678686144"/>
        <c:axId val="0"/>
      </c:bar3DChart>
      <c:catAx>
        <c:axId val="-167867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86144"/>
        <c:crosses val="autoZero"/>
        <c:auto val="1"/>
        <c:lblAlgn val="ctr"/>
        <c:lblOffset val="100"/>
        <c:noMultiLvlLbl val="0"/>
      </c:catAx>
      <c:valAx>
        <c:axId val="-167868614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7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PENSIONES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2025'!$A$590</c:f>
              <c:strCache>
                <c:ptCount val="1"/>
                <c:pt idx="0">
                  <c:v> 5251 PENSIONES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2025'!$B$589:$N$589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2025'!$B$590:$N$590</c:f>
              <c:numCache>
                <c:formatCode>_(* #,##0.00_);_(* \(#,##0.00\);_(* "-"??_);_(@_)</c:formatCode>
                <c:ptCount val="13"/>
                <c:pt idx="0">
                  <c:v>508353.55</c:v>
                </c:pt>
                <c:pt idx="1">
                  <c:v>1060830.96</c:v>
                </c:pt>
                <c:pt idx="2">
                  <c:v>950084.28</c:v>
                </c:pt>
                <c:pt idx="3">
                  <c:v>919782.48</c:v>
                </c:pt>
                <c:pt idx="4">
                  <c:v>919782.48</c:v>
                </c:pt>
                <c:pt idx="5">
                  <c:v>1958871.7499999998</c:v>
                </c:pt>
                <c:pt idx="6">
                  <c:v>134861680.31</c:v>
                </c:pt>
                <c:pt idx="7">
                  <c:v>151474043.13</c:v>
                </c:pt>
                <c:pt idx="8">
                  <c:v>185145773.72999999</c:v>
                </c:pt>
                <c:pt idx="9">
                  <c:v>231459619.79000002</c:v>
                </c:pt>
                <c:pt idx="10">
                  <c:v>266657775.61999997</c:v>
                </c:pt>
                <c:pt idx="11">
                  <c:v>316980701.20000005</c:v>
                </c:pt>
                <c:pt idx="12">
                  <c:v>348563810.61000001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6-4A4C-B485-6A0CA89F40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1952"/>
        <c:axId val="-1688659776"/>
        <c:axId val="0"/>
      </c:bar3DChart>
      <c:catAx>
        <c:axId val="-1688661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59776"/>
        <c:crosses val="autoZero"/>
        <c:auto val="1"/>
        <c:lblAlgn val="ctr"/>
        <c:lblOffset val="100"/>
        <c:noMultiLvlLbl val="0"/>
      </c:catAx>
      <c:valAx>
        <c:axId val="-168865977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CONSTRUCCIÓN EN BIENES NO CAPITALIZABLE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2025'!$A$708</c:f>
              <c:strCache>
                <c:ptCount val="1"/>
                <c:pt idx="0">
                  <c:v>5611 CONSTRUCCIÓN EN BIENES NO CAPITALIZABLE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2025'!$B$707:$N$707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2025'!$B$708:$N$708</c:f>
              <c:numCache>
                <c:formatCode>_(* #,##0.00_);_(* \(#,##0.00\);_(* "-"??_);_(@_)</c:formatCode>
                <c:ptCount val="13"/>
                <c:pt idx="0">
                  <c:v>346276384.89999998</c:v>
                </c:pt>
                <c:pt idx="1">
                  <c:v>178768483.81999999</c:v>
                </c:pt>
                <c:pt idx="2">
                  <c:v>266975293.37</c:v>
                </c:pt>
                <c:pt idx="3">
                  <c:v>349711059.56999999</c:v>
                </c:pt>
                <c:pt idx="4">
                  <c:v>352770330.45999998</c:v>
                </c:pt>
                <c:pt idx="5">
                  <c:v>291770966.22000003</c:v>
                </c:pt>
                <c:pt idx="6">
                  <c:v>164496936.22</c:v>
                </c:pt>
                <c:pt idx="7" formatCode="#,##0.00">
                  <c:v>194071575.65000001</c:v>
                </c:pt>
                <c:pt idx="8">
                  <c:v>84453828.719999999</c:v>
                </c:pt>
                <c:pt idx="9" formatCode="#,##0.00">
                  <c:v>185616673.53</c:v>
                </c:pt>
                <c:pt idx="10">
                  <c:v>250875291.20000002</c:v>
                </c:pt>
                <c:pt idx="11">
                  <c:v>214392934.33000001</c:v>
                </c:pt>
                <c:pt idx="12">
                  <c:v>138235142.16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3-48B7-BB85-9235E6A861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8480"/>
        <c:axId val="-1688657600"/>
        <c:axId val="0"/>
      </c:bar3DChart>
      <c:catAx>
        <c:axId val="-1688668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57600"/>
        <c:crosses val="autoZero"/>
        <c:auto val="1"/>
        <c:lblAlgn val="ctr"/>
        <c:lblOffset val="100"/>
        <c:noMultiLvlLbl val="0"/>
      </c:catAx>
      <c:valAx>
        <c:axId val="-168865760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ALIMENTOS Y UTENSILIOS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2025'!$R$158</c:f>
              <c:strCache>
                <c:ptCount val="1"/>
                <c:pt idx="0">
                  <c:v> 5122 ALIMENTOS Y UTENSILIOS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2025'!$S$157:$AD$157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2025'!$S$158:$AD$158</c:f>
              <c:numCache>
                <c:formatCode>_(* #,##0.00_);_(* \(#,##0.00\);_(* "-"??_);_(@_)</c:formatCode>
                <c:ptCount val="12"/>
                <c:pt idx="0">
                  <c:v>127727.48</c:v>
                </c:pt>
                <c:pt idx="1">
                  <c:v>335269.23</c:v>
                </c:pt>
                <c:pt idx="2">
                  <c:v>283555.73</c:v>
                </c:pt>
                <c:pt idx="3">
                  <c:v>351575.43</c:v>
                </c:pt>
                <c:pt idx="4">
                  <c:v>190907.35</c:v>
                </c:pt>
                <c:pt idx="5">
                  <c:v>277172.72000000003</c:v>
                </c:pt>
                <c:pt idx="6">
                  <c:v>271950.06</c:v>
                </c:pt>
                <c:pt idx="7">
                  <c:v>198362.41</c:v>
                </c:pt>
                <c:pt idx="8">
                  <c:v>250749.30000000002</c:v>
                </c:pt>
                <c:pt idx="9">
                  <c:v>352792.05</c:v>
                </c:pt>
                <c:pt idx="10">
                  <c:v>342261.08</c:v>
                </c:pt>
                <c:pt idx="11">
                  <c:v>417390.33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73-400E-BCF1-AAC1603F68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3584"/>
        <c:axId val="-1688654880"/>
        <c:axId val="0"/>
      </c:bar3DChart>
      <c:catAx>
        <c:axId val="-1688663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54880"/>
        <c:crosses val="autoZero"/>
        <c:auto val="1"/>
        <c:lblAlgn val="ctr"/>
        <c:lblOffset val="100"/>
        <c:noMultiLvlLbl val="0"/>
      </c:catAx>
      <c:valAx>
        <c:axId val="-168865488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MATERIALES Y ARTICULOS DE CONSTRUCCION Y DE REPARACION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2025'!$R$177</c:f>
              <c:strCache>
                <c:ptCount val="1"/>
                <c:pt idx="0">
                  <c:v> 5124 MATERIALES Y ARTICULOS DE CONSTRUCCION Y DE REPARACION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2025'!$S$176:$AD$176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2025'!$S$177:$AD$177</c:f>
              <c:numCache>
                <c:formatCode>_(* #,##0.00_);_(* \(#,##0.00\);_(* "-"??_);_(@_)</c:formatCode>
                <c:ptCount val="12"/>
                <c:pt idx="0">
                  <c:v>365766.05</c:v>
                </c:pt>
                <c:pt idx="1">
                  <c:v>1823050.27</c:v>
                </c:pt>
                <c:pt idx="2">
                  <c:v>484260.68</c:v>
                </c:pt>
                <c:pt idx="3">
                  <c:v>909882.19000000006</c:v>
                </c:pt>
                <c:pt idx="4">
                  <c:v>974485.22</c:v>
                </c:pt>
                <c:pt idx="5">
                  <c:v>438577.89</c:v>
                </c:pt>
                <c:pt idx="6">
                  <c:v>823106.06</c:v>
                </c:pt>
                <c:pt idx="7">
                  <c:v>925090.83000000007</c:v>
                </c:pt>
                <c:pt idx="8">
                  <c:v>2433721.65</c:v>
                </c:pt>
                <c:pt idx="9">
                  <c:v>1426441.04</c:v>
                </c:pt>
                <c:pt idx="10">
                  <c:v>9187648.5600000005</c:v>
                </c:pt>
                <c:pt idx="11">
                  <c:v>4730268.28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1-4BD5-80D9-397CE6492A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1408"/>
        <c:axId val="-1688660864"/>
        <c:axId val="0"/>
      </c:bar3DChart>
      <c:catAx>
        <c:axId val="-168866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0864"/>
        <c:crosses val="autoZero"/>
        <c:auto val="1"/>
        <c:lblAlgn val="ctr"/>
        <c:lblOffset val="100"/>
        <c:noMultiLvlLbl val="0"/>
      </c:catAx>
      <c:valAx>
        <c:axId val="-168866086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1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PRODUCTOS QUIMICOS, FARMACEUTICOS Y DE LABORATORIO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2025'!$R$196</c:f>
              <c:strCache>
                <c:ptCount val="1"/>
                <c:pt idx="0">
                  <c:v> 5125 PRODUCTOS QUIMICOS, FARMACEUTICOS Y DE LABORATORIO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2025'!$S$195:$AD$195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2025'!$S$196:$AD$196</c:f>
              <c:numCache>
                <c:formatCode>_(* #,##0.00_);_(* \(#,##0.00\);_(* "-"??_);_(@_)</c:formatCode>
                <c:ptCount val="12"/>
                <c:pt idx="0">
                  <c:v>139812.30000000002</c:v>
                </c:pt>
                <c:pt idx="1">
                  <c:v>275730.41000000003</c:v>
                </c:pt>
                <c:pt idx="2">
                  <c:v>284863.12</c:v>
                </c:pt>
                <c:pt idx="3">
                  <c:v>1609342.22</c:v>
                </c:pt>
                <c:pt idx="4">
                  <c:v>8800</c:v>
                </c:pt>
                <c:pt idx="5">
                  <c:v>130663.27</c:v>
                </c:pt>
                <c:pt idx="6">
                  <c:v>89986.28</c:v>
                </c:pt>
                <c:pt idx="7">
                  <c:v>684772.29</c:v>
                </c:pt>
                <c:pt idx="8">
                  <c:v>1000682.25</c:v>
                </c:pt>
                <c:pt idx="9">
                  <c:v>213685.73</c:v>
                </c:pt>
                <c:pt idx="10">
                  <c:v>817365.52</c:v>
                </c:pt>
                <c:pt idx="11">
                  <c:v>158081.12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F-495C-B5CC-634CEB64E7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63040"/>
        <c:axId val="-1688658688"/>
        <c:axId val="0"/>
      </c:bar3DChart>
      <c:catAx>
        <c:axId val="-1688663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58688"/>
        <c:crosses val="autoZero"/>
        <c:auto val="1"/>
        <c:lblAlgn val="ctr"/>
        <c:lblOffset val="100"/>
        <c:noMultiLvlLbl val="0"/>
      </c:catAx>
      <c:valAx>
        <c:axId val="-168865868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6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MATERIALES Y SUMNISTROS PARA SEGURIDAD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2025'!$R$237</c:f>
              <c:strCache>
                <c:ptCount val="1"/>
                <c:pt idx="0">
                  <c:v> 5128 MATERIALES Y SUMNISTROS PARA SEGURIDAD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2025'!$S$236:$AD$236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2025'!$S$237:$AD$237</c:f>
              <c:numCache>
                <c:formatCode>_(* #,##0.00_);_(* \(#,##0.00\);_(* "-"??_);_(@_)</c:formatCode>
                <c:ptCount val="12"/>
                <c:pt idx="4">
                  <c:v>1759962.8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C-4624-9D6B-04FA189125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58144"/>
        <c:axId val="-1688657056"/>
        <c:axId val="0"/>
      </c:bar3DChart>
      <c:catAx>
        <c:axId val="-1688658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57056"/>
        <c:crosses val="autoZero"/>
        <c:auto val="1"/>
        <c:lblAlgn val="ctr"/>
        <c:lblOffset val="100"/>
        <c:noMultiLvlLbl val="0"/>
      </c:catAx>
      <c:valAx>
        <c:axId val="-168865705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5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HERRAMIENTAS, REFACCIONES Y ACCESORIOS MENORES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2025'!$R$256</c:f>
              <c:strCache>
                <c:ptCount val="1"/>
                <c:pt idx="0">
                  <c:v> 5129 HERRAMIENTAS, REFACCIONES Y ACCESORIOS MENORES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2025'!$S$255:$AD$255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2025'!$S$256:$AD$256</c:f>
              <c:numCache>
                <c:formatCode>_(* #,##0.00_);_(* \(#,##0.00\);_(* "-"??_);_(@_)</c:formatCode>
                <c:ptCount val="12"/>
                <c:pt idx="0">
                  <c:v>197064.51</c:v>
                </c:pt>
                <c:pt idx="1">
                  <c:v>494793.81</c:v>
                </c:pt>
                <c:pt idx="2">
                  <c:v>1257943.27</c:v>
                </c:pt>
                <c:pt idx="3">
                  <c:v>1549146.74</c:v>
                </c:pt>
                <c:pt idx="4">
                  <c:v>915713.91</c:v>
                </c:pt>
                <c:pt idx="5">
                  <c:v>672615.58</c:v>
                </c:pt>
                <c:pt idx="6">
                  <c:v>698806.17</c:v>
                </c:pt>
                <c:pt idx="7">
                  <c:v>1012677.5800000001</c:v>
                </c:pt>
                <c:pt idx="8">
                  <c:v>1042501.01</c:v>
                </c:pt>
                <c:pt idx="9">
                  <c:v>859434.33000000007</c:v>
                </c:pt>
                <c:pt idx="10">
                  <c:v>704944.58</c:v>
                </c:pt>
                <c:pt idx="11">
                  <c:v>966216.91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F-4A32-A65E-A9190C8C6A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56512"/>
        <c:axId val="-1688655968"/>
        <c:axId val="0"/>
      </c:bar3DChart>
      <c:catAx>
        <c:axId val="-168865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55968"/>
        <c:crosses val="autoZero"/>
        <c:auto val="1"/>
        <c:lblAlgn val="ctr"/>
        <c:lblOffset val="100"/>
        <c:noMultiLvlLbl val="0"/>
      </c:catAx>
      <c:valAx>
        <c:axId val="-168865596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5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BASICOS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2025'!$R$275</c:f>
              <c:strCache>
                <c:ptCount val="1"/>
                <c:pt idx="0">
                  <c:v> 5131 SERVICIOS BASICOS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2025'!$S$274:$AD$274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2025'!$S$275:$AD$275</c:f>
              <c:numCache>
                <c:formatCode>_(* #,##0.00_);_(* \(#,##0.00\);_(* "-"??_);_(@_)</c:formatCode>
                <c:ptCount val="12"/>
                <c:pt idx="0">
                  <c:v>10080219.51</c:v>
                </c:pt>
                <c:pt idx="1">
                  <c:v>9842003.3300000001</c:v>
                </c:pt>
                <c:pt idx="2">
                  <c:v>9607597.9299999997</c:v>
                </c:pt>
                <c:pt idx="3">
                  <c:v>9462542.7699999996</c:v>
                </c:pt>
                <c:pt idx="4">
                  <c:v>9917781.5800000001</c:v>
                </c:pt>
                <c:pt idx="5">
                  <c:v>10355967.9</c:v>
                </c:pt>
                <c:pt idx="6">
                  <c:v>10644547.24</c:v>
                </c:pt>
                <c:pt idx="7">
                  <c:v>10790031.939999999</c:v>
                </c:pt>
                <c:pt idx="8">
                  <c:v>15579759.859999999</c:v>
                </c:pt>
                <c:pt idx="9">
                  <c:v>5733238.3700000001</c:v>
                </c:pt>
                <c:pt idx="10">
                  <c:v>15402712.24</c:v>
                </c:pt>
                <c:pt idx="11">
                  <c:v>544648.76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7-45DA-8F59-6809410576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88655424"/>
        <c:axId val="-1688669024"/>
        <c:axId val="0"/>
      </c:bar3DChart>
      <c:catAx>
        <c:axId val="-1688655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88669024"/>
        <c:crosses val="autoZero"/>
        <c:auto val="1"/>
        <c:lblAlgn val="ctr"/>
        <c:lblOffset val="100"/>
        <c:noMultiLvlLbl val="0"/>
      </c:catAx>
      <c:valAx>
        <c:axId val="-168866902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8865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PROFESIONALES, CIENTIFICOS Y TECNICOS Y OTROS SERVICIOS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2025'!$R$316</c:f>
              <c:strCache>
                <c:ptCount val="1"/>
                <c:pt idx="0">
                  <c:v> 5133 SERVICIOS PROFESIONALES, CIENTIFICOS Y TECNICOS Y OTROS SERVICIOS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2025'!$S$315:$AD$315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2025'!$S$316:$AD$316</c:f>
              <c:numCache>
                <c:formatCode>_(* #,##0.00_);_(* \(#,##0.00\);_(* "-"??_);_(@_)</c:formatCode>
                <c:ptCount val="12"/>
                <c:pt idx="0">
                  <c:v>1825431.6</c:v>
                </c:pt>
                <c:pt idx="1">
                  <c:v>2068840.55</c:v>
                </c:pt>
                <c:pt idx="2">
                  <c:v>8799493.6099999994</c:v>
                </c:pt>
                <c:pt idx="3">
                  <c:v>7693520.8200000003</c:v>
                </c:pt>
                <c:pt idx="4">
                  <c:v>1489403.09</c:v>
                </c:pt>
                <c:pt idx="5">
                  <c:v>2088761.47</c:v>
                </c:pt>
                <c:pt idx="6">
                  <c:v>1345145.05</c:v>
                </c:pt>
                <c:pt idx="7">
                  <c:v>4102769.7600000002</c:v>
                </c:pt>
                <c:pt idx="8">
                  <c:v>1927221.27</c:v>
                </c:pt>
                <c:pt idx="9">
                  <c:v>2448663.36</c:v>
                </c:pt>
                <c:pt idx="10">
                  <c:v>1588079.7</c:v>
                </c:pt>
                <c:pt idx="11">
                  <c:v>5490715.0099999998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FB-4FB3-86A8-5AEC377799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70304"/>
        <c:axId val="-1694871936"/>
        <c:axId val="0"/>
      </c:bar3DChart>
      <c:catAx>
        <c:axId val="-1694870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71936"/>
        <c:crosses val="autoZero"/>
        <c:auto val="1"/>
        <c:lblAlgn val="ctr"/>
        <c:lblOffset val="100"/>
        <c:noMultiLvlLbl val="0"/>
      </c:catAx>
      <c:valAx>
        <c:axId val="-169487193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7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FINANCIEROS, BANCARIOS Y COMERCIALES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2025'!$R$335</c:f>
              <c:strCache>
                <c:ptCount val="1"/>
                <c:pt idx="0">
                  <c:v> 5134 SERVICIOS FINANCIEROS, BANCARIOS Y COMERCIALES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2025'!$S$334:$AD$334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2025'!$S$335:$AD$335</c:f>
              <c:numCache>
                <c:formatCode>_(* #,##0.00_);_(* \(#,##0.00\);_(* "-"??_);_(@_)</c:formatCode>
                <c:ptCount val="12"/>
                <c:pt idx="0">
                  <c:v>6426319.9299999997</c:v>
                </c:pt>
                <c:pt idx="1">
                  <c:v>3186080.0700000003</c:v>
                </c:pt>
                <c:pt idx="2">
                  <c:v>630053.54</c:v>
                </c:pt>
                <c:pt idx="3">
                  <c:v>450896.56</c:v>
                </c:pt>
                <c:pt idx="4">
                  <c:v>193250.5</c:v>
                </c:pt>
                <c:pt idx="5">
                  <c:v>876003.99</c:v>
                </c:pt>
                <c:pt idx="6">
                  <c:v>229253.36000000002</c:v>
                </c:pt>
                <c:pt idx="7">
                  <c:v>298834.27</c:v>
                </c:pt>
                <c:pt idx="8">
                  <c:v>448029.76</c:v>
                </c:pt>
                <c:pt idx="9">
                  <c:v>469590.64</c:v>
                </c:pt>
                <c:pt idx="10">
                  <c:v>585920.28</c:v>
                </c:pt>
                <c:pt idx="11">
                  <c:v>694669.5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3-4BCF-92FC-E54D2D71120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9216"/>
        <c:axId val="-1694862144"/>
        <c:axId val="0"/>
      </c:bar3DChart>
      <c:catAx>
        <c:axId val="-1694869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2144"/>
        <c:crosses val="autoZero"/>
        <c:auto val="1"/>
        <c:lblAlgn val="ctr"/>
        <c:lblOffset val="100"/>
        <c:noMultiLvlLbl val="0"/>
      </c:catAx>
      <c:valAx>
        <c:axId val="-169486214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9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MATERIALES Y ARTICULOS DE CONSTRUCCION Y DE REPARACION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2025'!$A$177</c:f>
              <c:strCache>
                <c:ptCount val="1"/>
                <c:pt idx="0">
                  <c:v> 5124 MATERIALES Y ARTICULOS DE CONSTRUCCION Y DE REPARACION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2025'!$B$176:$N$176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2025'!$B$177:$N$177</c:f>
              <c:numCache>
                <c:formatCode>_(* #,##0.00_);_(* \(#,##0.00\);_(* "-"??_);_(@_)</c:formatCode>
                <c:ptCount val="13"/>
                <c:pt idx="0">
                  <c:v>11461984.08</c:v>
                </c:pt>
                <c:pt idx="1">
                  <c:v>11795383.48</c:v>
                </c:pt>
                <c:pt idx="2">
                  <c:v>6368791.9100000001</c:v>
                </c:pt>
                <c:pt idx="3">
                  <c:v>4909059.25</c:v>
                </c:pt>
                <c:pt idx="4">
                  <c:v>24077442.190000001</c:v>
                </c:pt>
                <c:pt idx="5">
                  <c:v>20466782.119999997</c:v>
                </c:pt>
                <c:pt idx="6">
                  <c:v>11800310.840000002</c:v>
                </c:pt>
                <c:pt idx="7">
                  <c:v>6311869.1200000001</c:v>
                </c:pt>
                <c:pt idx="8">
                  <c:v>17206190.91</c:v>
                </c:pt>
                <c:pt idx="9">
                  <c:v>14872573.470000001</c:v>
                </c:pt>
                <c:pt idx="10">
                  <c:v>16126573.25</c:v>
                </c:pt>
                <c:pt idx="11">
                  <c:v>5075523.58</c:v>
                </c:pt>
                <c:pt idx="12">
                  <c:v>24522298.719999999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42-418D-9135-85C1E869BD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85600"/>
        <c:axId val="-1678686688"/>
        <c:axId val="0"/>
      </c:bar3DChart>
      <c:catAx>
        <c:axId val="-1678685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86688"/>
        <c:crosses val="autoZero"/>
        <c:auto val="1"/>
        <c:lblAlgn val="ctr"/>
        <c:lblOffset val="100"/>
        <c:noMultiLvlLbl val="0"/>
      </c:catAx>
      <c:valAx>
        <c:axId val="-167868668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8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INSTALACION, REPARACION, MANTENIMIENTO Y CONSERVACION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2025'!$R$353</c:f>
              <c:strCache>
                <c:ptCount val="1"/>
                <c:pt idx="0">
                  <c:v> 5135 SERVICIOS DE INSTALACION, REPARACION, MANTENIMIENTO Y CONSERVACION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2025'!$S$352:$AD$352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2025'!$S$353:$AD$353</c:f>
              <c:numCache>
                <c:formatCode>_(* #,##0.00_);_(* \(#,##0.00\);_(* "-"??_);_(@_)</c:formatCode>
                <c:ptCount val="12"/>
                <c:pt idx="0">
                  <c:v>13113685.49</c:v>
                </c:pt>
                <c:pt idx="1">
                  <c:v>13480299.42</c:v>
                </c:pt>
                <c:pt idx="2">
                  <c:v>20928551.760000002</c:v>
                </c:pt>
                <c:pt idx="3">
                  <c:v>20122191.5</c:v>
                </c:pt>
                <c:pt idx="4">
                  <c:v>14123924.450000001</c:v>
                </c:pt>
                <c:pt idx="5">
                  <c:v>13163283.710000001</c:v>
                </c:pt>
                <c:pt idx="6">
                  <c:v>14519905.98</c:v>
                </c:pt>
                <c:pt idx="7">
                  <c:v>14092176.27</c:v>
                </c:pt>
                <c:pt idx="8">
                  <c:v>14906066.470000001</c:v>
                </c:pt>
                <c:pt idx="9">
                  <c:v>15412544.5</c:v>
                </c:pt>
                <c:pt idx="10">
                  <c:v>16408202.640000001</c:v>
                </c:pt>
                <c:pt idx="11">
                  <c:v>7899535.9199999999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A-4092-9353-85F1C2634B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8672"/>
        <c:axId val="-1694863776"/>
        <c:axId val="0"/>
      </c:bar3DChart>
      <c:catAx>
        <c:axId val="-1694868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3776"/>
        <c:crosses val="autoZero"/>
        <c:auto val="1"/>
        <c:lblAlgn val="ctr"/>
        <c:lblOffset val="100"/>
        <c:noMultiLvlLbl val="0"/>
      </c:catAx>
      <c:valAx>
        <c:axId val="-169486377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TRASLADO Y VIATICOS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2025'!$R$393</c:f>
              <c:strCache>
                <c:ptCount val="1"/>
                <c:pt idx="0">
                  <c:v> 5137 SERVICIOS DE TRASLADO Y VIATICOS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2025'!$S$392:$AD$392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2025'!$S$393:$AD$393</c:f>
              <c:numCache>
                <c:formatCode>_(* #,##0.00_);_(* \(#,##0.00\);_(* "-"??_);_(@_)</c:formatCode>
                <c:ptCount val="12"/>
                <c:pt idx="0">
                  <c:v>51708</c:v>
                </c:pt>
                <c:pt idx="1">
                  <c:v>26042</c:v>
                </c:pt>
                <c:pt idx="2">
                  <c:v>14711.24</c:v>
                </c:pt>
                <c:pt idx="3">
                  <c:v>312716</c:v>
                </c:pt>
                <c:pt idx="4">
                  <c:v>31412</c:v>
                </c:pt>
                <c:pt idx="5">
                  <c:v>106528.99</c:v>
                </c:pt>
                <c:pt idx="6">
                  <c:v>78302.69</c:v>
                </c:pt>
                <c:pt idx="7">
                  <c:v>127901.58</c:v>
                </c:pt>
                <c:pt idx="8">
                  <c:v>359126.16000000003</c:v>
                </c:pt>
                <c:pt idx="9">
                  <c:v>374490.62</c:v>
                </c:pt>
                <c:pt idx="10">
                  <c:v>131194.72</c:v>
                </c:pt>
                <c:pt idx="11">
                  <c:v>483064.07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1-4A1B-B865-A08E6BC406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3232"/>
        <c:axId val="-1694859424"/>
        <c:axId val="0"/>
      </c:bar3DChart>
      <c:catAx>
        <c:axId val="-1694863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59424"/>
        <c:crosses val="autoZero"/>
        <c:auto val="1"/>
        <c:lblAlgn val="ctr"/>
        <c:lblOffset val="100"/>
        <c:noMultiLvlLbl val="0"/>
      </c:catAx>
      <c:valAx>
        <c:axId val="-169485942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OFICIALES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2025'!$R$413</c:f>
              <c:strCache>
                <c:ptCount val="1"/>
                <c:pt idx="0">
                  <c:v> 5138 SERVICIOS OFICIALES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2025'!$S$412:$AD$412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2025'!$S$413:$AD$413</c:f>
              <c:numCache>
                <c:formatCode>_(* #,##0.00_);_(* \(#,##0.00\);_(* "-"??_);_(@_)</c:formatCode>
                <c:ptCount val="12"/>
                <c:pt idx="0">
                  <c:v>609023.73</c:v>
                </c:pt>
                <c:pt idx="1">
                  <c:v>277929.75</c:v>
                </c:pt>
                <c:pt idx="2">
                  <c:v>841555.09</c:v>
                </c:pt>
                <c:pt idx="3">
                  <c:v>3440659.35</c:v>
                </c:pt>
                <c:pt idx="4">
                  <c:v>1395969.87</c:v>
                </c:pt>
                <c:pt idx="5">
                  <c:v>955167.59</c:v>
                </c:pt>
                <c:pt idx="6">
                  <c:v>1152798.3500000001</c:v>
                </c:pt>
                <c:pt idx="7">
                  <c:v>510924.39</c:v>
                </c:pt>
                <c:pt idx="8">
                  <c:v>357057.33</c:v>
                </c:pt>
                <c:pt idx="9">
                  <c:v>839806.9</c:v>
                </c:pt>
                <c:pt idx="10">
                  <c:v>647316.18000000005</c:v>
                </c:pt>
                <c:pt idx="11">
                  <c:v>2270518.9900000002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7-47A6-94BD-8419434618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57248"/>
        <c:axId val="-1694858880"/>
        <c:axId val="0"/>
      </c:bar3DChart>
      <c:catAx>
        <c:axId val="-1694857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58880"/>
        <c:crosses val="autoZero"/>
        <c:auto val="1"/>
        <c:lblAlgn val="ctr"/>
        <c:lblOffset val="100"/>
        <c:noMultiLvlLbl val="0"/>
      </c:catAx>
      <c:valAx>
        <c:axId val="-169485888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5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OTROS SERVICIOS GENERALES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2025'!$R$432</c:f>
              <c:strCache>
                <c:ptCount val="1"/>
                <c:pt idx="0">
                  <c:v> 5139 OTROS SERVICIOS GENERALES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2025'!$S$431:$AD$431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2025'!$S$432:$AD$432</c:f>
              <c:numCache>
                <c:formatCode>_(* #,##0.00_);_(* \(#,##0.00\);_(* "-"??_);_(@_)</c:formatCode>
                <c:ptCount val="12"/>
                <c:pt idx="0">
                  <c:v>787422.59</c:v>
                </c:pt>
                <c:pt idx="1">
                  <c:v>740722.94000000006</c:v>
                </c:pt>
                <c:pt idx="2">
                  <c:v>1261503.08</c:v>
                </c:pt>
                <c:pt idx="3">
                  <c:v>795950.82000000007</c:v>
                </c:pt>
                <c:pt idx="4">
                  <c:v>920813.49</c:v>
                </c:pt>
                <c:pt idx="5">
                  <c:v>1004644.78</c:v>
                </c:pt>
                <c:pt idx="6">
                  <c:v>1278930.1200000001</c:v>
                </c:pt>
                <c:pt idx="7">
                  <c:v>944932.55</c:v>
                </c:pt>
                <c:pt idx="8">
                  <c:v>961596.63</c:v>
                </c:pt>
                <c:pt idx="9">
                  <c:v>954993.85</c:v>
                </c:pt>
                <c:pt idx="10">
                  <c:v>1219145.77</c:v>
                </c:pt>
                <c:pt idx="11">
                  <c:v>3009422.49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A-4D66-AFF1-8ECB2186F5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7584"/>
        <c:axId val="-1694871392"/>
        <c:axId val="0"/>
      </c:bar3DChart>
      <c:catAx>
        <c:axId val="-1694867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71392"/>
        <c:crosses val="autoZero"/>
        <c:auto val="1"/>
        <c:lblAlgn val="ctr"/>
        <c:lblOffset val="100"/>
        <c:noMultiLvlLbl val="0"/>
      </c:catAx>
      <c:valAx>
        <c:axId val="-169487139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ASIGNACIONES AL SECTOR PUBLICO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2025'!$R$451</c:f>
              <c:strCache>
                <c:ptCount val="1"/>
                <c:pt idx="0">
                  <c:v> 5211 ASIGNACIONES AL SECTOR PUBLICO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2025'!$S$450:$AD$450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2025'!$S$451:$AD$451</c:f>
              <c:numCache>
                <c:formatCode>_(* #,##0.00_);_(* \(#,##0.00\);_(* "-"??_);_(@_)</c:formatCode>
                <c:ptCount val="12"/>
                <c:pt idx="0">
                  <c:v>9134503</c:v>
                </c:pt>
                <c:pt idx="1">
                  <c:v>9175445.4700000007</c:v>
                </c:pt>
                <c:pt idx="2">
                  <c:v>8956040.0899999999</c:v>
                </c:pt>
                <c:pt idx="3">
                  <c:v>12005019.25</c:v>
                </c:pt>
                <c:pt idx="4">
                  <c:v>6625176.54</c:v>
                </c:pt>
                <c:pt idx="5">
                  <c:v>11645002.1</c:v>
                </c:pt>
                <c:pt idx="6">
                  <c:v>7587427.6400000006</c:v>
                </c:pt>
                <c:pt idx="7">
                  <c:v>6716015.4299999997</c:v>
                </c:pt>
                <c:pt idx="8">
                  <c:v>9227759.8499999996</c:v>
                </c:pt>
                <c:pt idx="9">
                  <c:v>9138301.0600000005</c:v>
                </c:pt>
                <c:pt idx="10">
                  <c:v>9984994.9199999999</c:v>
                </c:pt>
                <c:pt idx="11">
                  <c:v>16430939.540000001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A-4E20-B745-437FC720ED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8128"/>
        <c:axId val="-1694862688"/>
        <c:axId val="0"/>
      </c:bar3DChart>
      <c:catAx>
        <c:axId val="-1694868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2688"/>
        <c:crosses val="autoZero"/>
        <c:auto val="1"/>
        <c:lblAlgn val="ctr"/>
        <c:lblOffset val="100"/>
        <c:noMultiLvlLbl val="0"/>
      </c:catAx>
      <c:valAx>
        <c:axId val="-169486268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TRANSFERENCIAS A ENTIDADES PARAESTATALES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2025'!$R$470</c:f>
              <c:strCache>
                <c:ptCount val="1"/>
                <c:pt idx="0">
                  <c:v> 5221 TRANSFERENCIAS A ENTIDADES PARAESTATALES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2025'!$S$469:$AD$469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2025'!$S$470:$AD$470</c:f>
              <c:numCache>
                <c:formatCode>_(* #,##0.00_);_(* \(#,##0.00\);_(*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527-4014-8CB5-4C9975F8B6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56704"/>
        <c:axId val="-1694859968"/>
        <c:axId val="0"/>
      </c:bar3DChart>
      <c:catAx>
        <c:axId val="-1694856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59968"/>
        <c:crosses val="autoZero"/>
        <c:auto val="1"/>
        <c:lblAlgn val="ctr"/>
        <c:lblOffset val="100"/>
        <c:noMultiLvlLbl val="0"/>
      </c:catAx>
      <c:valAx>
        <c:axId val="-169485996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5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SUBSIDIOS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2025'!$R$489</c:f>
              <c:strCache>
                <c:ptCount val="1"/>
                <c:pt idx="0">
                  <c:v> 5231 SUBSIDIOS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2025'!$S$488:$AD$488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2025'!$S$489:$AD$489</c:f>
              <c:numCache>
                <c:formatCode>_(* #,##0.00_);_(* \(#,##0.00\);_(* "-"??_);_(@_)</c:formatCode>
                <c:ptCount val="12"/>
                <c:pt idx="0">
                  <c:v>673102.82000000007</c:v>
                </c:pt>
                <c:pt idx="1">
                  <c:v>15611.4</c:v>
                </c:pt>
                <c:pt idx="3">
                  <c:v>2636912.25</c:v>
                </c:pt>
                <c:pt idx="6">
                  <c:v>1188552.55</c:v>
                </c:pt>
                <c:pt idx="9">
                  <c:v>462110.36</c:v>
                </c:pt>
                <c:pt idx="10">
                  <c:v>1380709.66</c:v>
                </c:pt>
                <c:pt idx="11">
                  <c:v>1247566.03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1-48D8-9896-F20092ED65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70848"/>
        <c:axId val="-1694867040"/>
        <c:axId val="0"/>
      </c:bar3DChart>
      <c:catAx>
        <c:axId val="-1694870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7040"/>
        <c:crosses val="autoZero"/>
        <c:auto val="1"/>
        <c:lblAlgn val="ctr"/>
        <c:lblOffset val="100"/>
        <c:noMultiLvlLbl val="0"/>
      </c:catAx>
      <c:valAx>
        <c:axId val="-169486704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70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AYUDAS SOCIALES A PERSONAS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2025'!$R$509</c:f>
              <c:strCache>
                <c:ptCount val="1"/>
                <c:pt idx="0">
                  <c:v> 5241 AYUDAS SOCIALES A PERSONAS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2025'!$S$508:$AD$508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2025'!$S$509:$AD$509</c:f>
              <c:numCache>
                <c:formatCode>_(* #,##0.00_);_(* \(#,##0.00\);_(* "-"??_);_(@_)</c:formatCode>
                <c:ptCount val="12"/>
                <c:pt idx="0">
                  <c:v>2447063.89</c:v>
                </c:pt>
                <c:pt idx="1">
                  <c:v>2836266.0500000003</c:v>
                </c:pt>
                <c:pt idx="2">
                  <c:v>3224386.4</c:v>
                </c:pt>
                <c:pt idx="3">
                  <c:v>6117199.8399999999</c:v>
                </c:pt>
                <c:pt idx="4">
                  <c:v>2524223.88</c:v>
                </c:pt>
                <c:pt idx="5">
                  <c:v>2624580.2800000003</c:v>
                </c:pt>
                <c:pt idx="6">
                  <c:v>711672.91</c:v>
                </c:pt>
                <c:pt idx="7">
                  <c:v>871020.48</c:v>
                </c:pt>
                <c:pt idx="8">
                  <c:v>3217506.68</c:v>
                </c:pt>
                <c:pt idx="9">
                  <c:v>2806559.74</c:v>
                </c:pt>
                <c:pt idx="10">
                  <c:v>4653565.3500000006</c:v>
                </c:pt>
                <c:pt idx="11">
                  <c:v>6217705.4699999997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3-49A4-ACD1-EE37B4C90E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1600"/>
        <c:axId val="-1694857792"/>
        <c:axId val="0"/>
      </c:bar3DChart>
      <c:catAx>
        <c:axId val="-1694861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57792"/>
        <c:crosses val="autoZero"/>
        <c:auto val="1"/>
        <c:lblAlgn val="ctr"/>
        <c:lblOffset val="100"/>
        <c:noMultiLvlLbl val="0"/>
      </c:catAx>
      <c:valAx>
        <c:axId val="-169485779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BECAS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862444411079588E-3"/>
          <c:y val="0.14303277877460555"/>
          <c:w val="0.98556447302111605"/>
          <c:h val="0.772497614210072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2025'!$R$529</c:f>
              <c:strCache>
                <c:ptCount val="1"/>
                <c:pt idx="0">
                  <c:v> 5242 BECAS 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2025'!$S$528:$AD$528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2025'!$S$529:$AD$529</c:f>
              <c:numCache>
                <c:formatCode>_(* #,##0.00_);_(* \(#,##0.00\);_(* "-"??_);_(@_)</c:formatCode>
                <c:ptCount val="12"/>
                <c:pt idx="0">
                  <c:v>53341.200000000004</c:v>
                </c:pt>
                <c:pt idx="1">
                  <c:v>1011730.8</c:v>
                </c:pt>
                <c:pt idx="2">
                  <c:v>1011730.8</c:v>
                </c:pt>
                <c:pt idx="3">
                  <c:v>2023461.6</c:v>
                </c:pt>
                <c:pt idx="4">
                  <c:v>17730</c:v>
                </c:pt>
                <c:pt idx="5">
                  <c:v>1029460.8</c:v>
                </c:pt>
                <c:pt idx="6">
                  <c:v>45000</c:v>
                </c:pt>
                <c:pt idx="7" formatCode="General">
                  <c:v>1069025.8</c:v>
                </c:pt>
                <c:pt idx="8">
                  <c:v>2107699.2000000002</c:v>
                </c:pt>
                <c:pt idx="9">
                  <c:v>1053849.6000000001</c:v>
                </c:pt>
                <c:pt idx="10">
                  <c:v>2266594</c:v>
                </c:pt>
                <c:pt idx="11">
                  <c:v>1188015.56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7-4DF2-B97F-45C521232F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4864"/>
        <c:axId val="-1694861056"/>
        <c:axId val="0"/>
      </c:bar3DChart>
      <c:catAx>
        <c:axId val="-1694864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1056"/>
        <c:crosses val="autoZero"/>
        <c:auto val="1"/>
        <c:lblAlgn val="ctr"/>
        <c:lblOffset val="100"/>
        <c:noMultiLvlLbl val="0"/>
      </c:catAx>
      <c:valAx>
        <c:axId val="-169486105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AYUDAS SOCIALES A INSTITUCIONES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2025'!$R$548</c:f>
              <c:strCache>
                <c:ptCount val="1"/>
                <c:pt idx="0">
                  <c:v> 5243 AYUDAS SOCIALES A INSTITUCIONES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2025'!$S$547:$AD$547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2025'!$S$548:$AD$548</c:f>
              <c:numCache>
                <c:formatCode>_(* #,##0.00_);_(* \(#,##0.00\);_(* "-"??_);_(@_)</c:formatCode>
                <c:ptCount val="12"/>
                <c:pt idx="0">
                  <c:v>1721816.37</c:v>
                </c:pt>
                <c:pt idx="1">
                  <c:v>6215076.6600000001</c:v>
                </c:pt>
                <c:pt idx="2">
                  <c:v>2730831.88</c:v>
                </c:pt>
                <c:pt idx="3">
                  <c:v>8385898.1100000003</c:v>
                </c:pt>
                <c:pt idx="4">
                  <c:v>13220821.52</c:v>
                </c:pt>
                <c:pt idx="5">
                  <c:v>3541143.22</c:v>
                </c:pt>
                <c:pt idx="6">
                  <c:v>6395256.54</c:v>
                </c:pt>
                <c:pt idx="7">
                  <c:v>3815955.19</c:v>
                </c:pt>
                <c:pt idx="8">
                  <c:v>2440812.9</c:v>
                </c:pt>
                <c:pt idx="9">
                  <c:v>5490379.8700000001</c:v>
                </c:pt>
                <c:pt idx="10">
                  <c:v>2987232.31</c:v>
                </c:pt>
                <c:pt idx="11">
                  <c:v>3163071.96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6D-4AD9-8643-B5A82F66C5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9760"/>
        <c:axId val="-1694866496"/>
        <c:axId val="0"/>
      </c:bar3DChart>
      <c:catAx>
        <c:axId val="-1694869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6496"/>
        <c:crosses val="autoZero"/>
        <c:auto val="1"/>
        <c:lblAlgn val="ctr"/>
        <c:lblOffset val="100"/>
        <c:noMultiLvlLbl val="0"/>
      </c:catAx>
      <c:valAx>
        <c:axId val="-169486649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PRODUCTOS QUIMICOS, FARMACEUTICOS Y DE LABORATORIO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2025'!$A$196</c:f>
              <c:strCache>
                <c:ptCount val="1"/>
                <c:pt idx="0">
                  <c:v> 5125 PRODUCTOS QUIMICOS, FARMACEUTICOS Y DE LABORATORIO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2025'!$B$195:$N$195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2025'!$B$196:$N$196</c:f>
              <c:numCache>
                <c:formatCode>_(* #,##0.00_);_(* \(#,##0.00\);_(* "-"??_);_(@_)</c:formatCode>
                <c:ptCount val="13"/>
                <c:pt idx="0">
                  <c:v>3757909.01</c:v>
                </c:pt>
                <c:pt idx="1">
                  <c:v>3233611.72</c:v>
                </c:pt>
                <c:pt idx="2">
                  <c:v>2150878.5299999998</c:v>
                </c:pt>
                <c:pt idx="3">
                  <c:v>3847203.1</c:v>
                </c:pt>
                <c:pt idx="4">
                  <c:v>644110.26</c:v>
                </c:pt>
                <c:pt idx="5">
                  <c:v>266975.24</c:v>
                </c:pt>
                <c:pt idx="6">
                  <c:v>876194.58</c:v>
                </c:pt>
                <c:pt idx="7">
                  <c:v>12254781.850000001</c:v>
                </c:pt>
                <c:pt idx="8">
                  <c:v>3979907.0600000005</c:v>
                </c:pt>
                <c:pt idx="9">
                  <c:v>11506852.840000002</c:v>
                </c:pt>
                <c:pt idx="10">
                  <c:v>10339268.849999998</c:v>
                </c:pt>
                <c:pt idx="11">
                  <c:v>8953399.3900000006</c:v>
                </c:pt>
                <c:pt idx="12">
                  <c:v>5413784.5100000007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F1-4EFB-98A0-D9BB09A893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80160"/>
        <c:axId val="-1678677440"/>
        <c:axId val="0"/>
      </c:bar3DChart>
      <c:catAx>
        <c:axId val="-1678680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77440"/>
        <c:crosses val="autoZero"/>
        <c:auto val="1"/>
        <c:lblAlgn val="ctr"/>
        <c:lblOffset val="100"/>
        <c:noMultiLvlLbl val="0"/>
      </c:catAx>
      <c:valAx>
        <c:axId val="-167867744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8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PENSIONES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2025'!$R$590</c:f>
              <c:strCache>
                <c:ptCount val="1"/>
                <c:pt idx="0">
                  <c:v> 5251 PENSIONES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2025'!$S$589:$AD$589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2025'!$S$590:$AD$590</c:f>
              <c:numCache>
                <c:formatCode>_(* #,##0.00_);_(* \(#,##0.00\);_(* "-"??_);_(@_)</c:formatCode>
                <c:ptCount val="12"/>
                <c:pt idx="0">
                  <c:v>23159369.289999999</c:v>
                </c:pt>
                <c:pt idx="1">
                  <c:v>26230924.650000002</c:v>
                </c:pt>
                <c:pt idx="2">
                  <c:v>25712736.719999999</c:v>
                </c:pt>
                <c:pt idx="3">
                  <c:v>27515398.580000002</c:v>
                </c:pt>
                <c:pt idx="4">
                  <c:v>25776012.949999999</c:v>
                </c:pt>
                <c:pt idx="5">
                  <c:v>28040343.050000001</c:v>
                </c:pt>
                <c:pt idx="6">
                  <c:v>29314670.289999999</c:v>
                </c:pt>
                <c:pt idx="7">
                  <c:v>30545482.780000001</c:v>
                </c:pt>
                <c:pt idx="8">
                  <c:v>30379372.960000001</c:v>
                </c:pt>
                <c:pt idx="9">
                  <c:v>37328604.969999999</c:v>
                </c:pt>
                <c:pt idx="10">
                  <c:v>35417457.980000004</c:v>
                </c:pt>
                <c:pt idx="11">
                  <c:v>29143436.390000001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4-4C54-A742-4CBB75D259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5952"/>
        <c:axId val="-1694865408"/>
        <c:axId val="0"/>
      </c:bar3DChart>
      <c:catAx>
        <c:axId val="-1694865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5408"/>
        <c:crosses val="autoZero"/>
        <c:auto val="1"/>
        <c:lblAlgn val="ctr"/>
        <c:lblOffset val="100"/>
        <c:noMultiLvlLbl val="0"/>
      </c:catAx>
      <c:valAx>
        <c:axId val="-169486540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COMBUSTIBLES, LUBRICANTES Y ADITIVOS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2025'!$A$216</c:f>
              <c:strCache>
                <c:ptCount val="1"/>
                <c:pt idx="0">
                  <c:v> 5126 COMBUSTIBLES, LUBRICANTES Y ADITIVOS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2025'!$B$215:$N$215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2025'!$B$216:$N$216</c:f>
              <c:numCache>
                <c:formatCode>_(* #,##0.00_);_(* \(#,##0.00\);_(* "-"??_);_(@_)</c:formatCode>
                <c:ptCount val="13"/>
                <c:pt idx="0">
                  <c:v>59087386.32</c:v>
                </c:pt>
                <c:pt idx="1">
                  <c:v>71596398.170000002</c:v>
                </c:pt>
                <c:pt idx="2">
                  <c:v>80449843.450000003</c:v>
                </c:pt>
                <c:pt idx="3">
                  <c:v>86562072.170000002</c:v>
                </c:pt>
                <c:pt idx="4">
                  <c:v>88773733.079999998</c:v>
                </c:pt>
                <c:pt idx="5">
                  <c:v>105625302.00999999</c:v>
                </c:pt>
                <c:pt idx="6">
                  <c:v>118883079.24000001</c:v>
                </c:pt>
                <c:pt idx="7">
                  <c:v>119026865.63</c:v>
                </c:pt>
                <c:pt idx="8">
                  <c:v>131288555.90000001</c:v>
                </c:pt>
                <c:pt idx="9">
                  <c:v>185587810.97</c:v>
                </c:pt>
                <c:pt idx="10">
                  <c:v>226770719.38000003</c:v>
                </c:pt>
                <c:pt idx="11">
                  <c:v>250554419.00999999</c:v>
                </c:pt>
                <c:pt idx="12">
                  <c:v>233168179.61999997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6-4BF0-A0E1-4801FDBEA1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64320"/>
        <c:axId val="-1694860512"/>
        <c:axId val="0"/>
      </c:bar3DChart>
      <c:catAx>
        <c:axId val="-16948643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4860512"/>
        <c:crosses val="autoZero"/>
        <c:auto val="1"/>
        <c:lblAlgn val="ctr"/>
        <c:lblOffset val="100"/>
        <c:noMultiLvlLbl val="0"/>
      </c:catAx>
      <c:valAx>
        <c:axId val="-169486051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6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ARRENDAMIENTO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2025'!$A$294</c:f>
              <c:strCache>
                <c:ptCount val="1"/>
                <c:pt idx="0">
                  <c:v> 5132 SERVICIOS DE ARRENDAMIENTO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2025'!$B$293:$N$293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2025'!$B$294:$N$294</c:f>
              <c:numCache>
                <c:formatCode>_(* #,##0.00_);_(* \(#,##0.00\);_(* "-"??_);_(@_)</c:formatCode>
                <c:ptCount val="13"/>
                <c:pt idx="0">
                  <c:v>2362787.44</c:v>
                </c:pt>
                <c:pt idx="1">
                  <c:v>33219163.170000002</c:v>
                </c:pt>
                <c:pt idx="2">
                  <c:v>41534727.170000002</c:v>
                </c:pt>
                <c:pt idx="3">
                  <c:v>43351175.960000001</c:v>
                </c:pt>
                <c:pt idx="4">
                  <c:v>39832612.210000001</c:v>
                </c:pt>
                <c:pt idx="5">
                  <c:v>38212619.450000003</c:v>
                </c:pt>
                <c:pt idx="6">
                  <c:v>42490848.270000003</c:v>
                </c:pt>
                <c:pt idx="7">
                  <c:v>23658507.09</c:v>
                </c:pt>
                <c:pt idx="8">
                  <c:v>27767996.059999999</c:v>
                </c:pt>
                <c:pt idx="9">
                  <c:v>55791970.779999994</c:v>
                </c:pt>
                <c:pt idx="10">
                  <c:v>79919136.26000002</c:v>
                </c:pt>
                <c:pt idx="11">
                  <c:v>77465843.879999995</c:v>
                </c:pt>
                <c:pt idx="12">
                  <c:v>37669173.659999996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D-48EA-9B0C-F1E01513220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4858336"/>
        <c:axId val="-1735212896"/>
        <c:axId val="0"/>
      </c:bar3DChart>
      <c:catAx>
        <c:axId val="-1694858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2896"/>
        <c:crosses val="autoZero"/>
        <c:auto val="1"/>
        <c:lblAlgn val="ctr"/>
        <c:lblOffset val="100"/>
        <c:noMultiLvlLbl val="0"/>
      </c:catAx>
      <c:valAx>
        <c:axId val="-173521289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485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COMUNICACION SOCIAL Y PUBLICIDAD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2025'!$A$372</c:f>
              <c:strCache>
                <c:ptCount val="1"/>
                <c:pt idx="0">
                  <c:v> 5136 SERVICIOS DE COMUNICACION SOCIAL Y PUBLICIDAD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2025'!$B$371:$N$371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2025'!$B$372:$N$372</c:f>
              <c:numCache>
                <c:formatCode>_(* #,##0.00_);_(* \(#,##0.00\);_(* "-"??_);_(@_)</c:formatCode>
                <c:ptCount val="13"/>
                <c:pt idx="0">
                  <c:v>13181003.039999999</c:v>
                </c:pt>
                <c:pt idx="1">
                  <c:v>13242277.75</c:v>
                </c:pt>
                <c:pt idx="2">
                  <c:v>11480326.689999999</c:v>
                </c:pt>
                <c:pt idx="3">
                  <c:v>13202883.74</c:v>
                </c:pt>
                <c:pt idx="4">
                  <c:v>21630615.450000003</c:v>
                </c:pt>
                <c:pt idx="5">
                  <c:v>10678500.960000001</c:v>
                </c:pt>
                <c:pt idx="6">
                  <c:v>11033952.529999999</c:v>
                </c:pt>
                <c:pt idx="7">
                  <c:v>10414430.82</c:v>
                </c:pt>
                <c:pt idx="8">
                  <c:v>12451407.359999998</c:v>
                </c:pt>
                <c:pt idx="9">
                  <c:v>27097639.91</c:v>
                </c:pt>
                <c:pt idx="10">
                  <c:v>25110700.809999999</c:v>
                </c:pt>
                <c:pt idx="11">
                  <c:v>16143846.300000001</c:v>
                </c:pt>
                <c:pt idx="12">
                  <c:v>18721788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5-4738-86FD-E36E286BBF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19424"/>
        <c:axId val="-1735218336"/>
        <c:axId val="0"/>
      </c:bar3DChart>
      <c:catAx>
        <c:axId val="-1735219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8336"/>
        <c:crosses val="autoZero"/>
        <c:auto val="1"/>
        <c:lblAlgn val="ctr"/>
        <c:lblOffset val="100"/>
        <c:noMultiLvlLbl val="0"/>
      </c:catAx>
      <c:valAx>
        <c:axId val="-173521833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1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COMBUSTIBLES, LUBRICANTES Y ADITIVOS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2025'!$R$216</c:f>
              <c:strCache>
                <c:ptCount val="1"/>
                <c:pt idx="0">
                  <c:v> 5126 COMBUSTIBLES, LUBRICANTES Y ADITIVOS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2025'!$S$215:$AD$215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2025'!$S$216:$AD$216</c:f>
              <c:numCache>
                <c:formatCode>_(* #,##0.00_);_(* \(#,##0.00\);_(* "-"??_);_(@_)</c:formatCode>
                <c:ptCount val="12"/>
                <c:pt idx="0">
                  <c:v>24351164.48</c:v>
                </c:pt>
                <c:pt idx="1">
                  <c:v>19995369.93</c:v>
                </c:pt>
                <c:pt idx="2">
                  <c:v>20095357.670000002</c:v>
                </c:pt>
                <c:pt idx="3">
                  <c:v>24435702.990000002</c:v>
                </c:pt>
                <c:pt idx="4">
                  <c:v>17274474.16</c:v>
                </c:pt>
                <c:pt idx="5">
                  <c:v>16015521.18</c:v>
                </c:pt>
                <c:pt idx="6">
                  <c:v>20652346.670000002</c:v>
                </c:pt>
                <c:pt idx="7">
                  <c:v>16972957.850000001</c:v>
                </c:pt>
                <c:pt idx="8">
                  <c:v>16351966.26</c:v>
                </c:pt>
                <c:pt idx="9">
                  <c:v>20086649.830000002</c:v>
                </c:pt>
                <c:pt idx="10">
                  <c:v>16032308.01</c:v>
                </c:pt>
                <c:pt idx="11">
                  <c:v>20904360.59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1-42B9-A63F-B1BE6D4F23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09632"/>
        <c:axId val="-1735211808"/>
        <c:axId val="0"/>
      </c:bar3DChart>
      <c:catAx>
        <c:axId val="-1735209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1808"/>
        <c:crosses val="autoZero"/>
        <c:auto val="1"/>
        <c:lblAlgn val="ctr"/>
        <c:lblOffset val="100"/>
        <c:noMultiLvlLbl val="0"/>
      </c:catAx>
      <c:valAx>
        <c:axId val="-173521180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0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ARRENDAMIENTO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2025'!$R$294</c:f>
              <c:strCache>
                <c:ptCount val="1"/>
                <c:pt idx="0">
                  <c:v> 5132 SERVICIOS DE ARRENDAMIENTO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'GRÁFICAS GASTOS 2025'!$S$293:$AD$293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2025'!$S$294:$AD$294</c:f>
              <c:numCache>
                <c:formatCode>_(* #,##0.00_);_(* \(#,##0.00\);_(* "-"??_);_(@_)</c:formatCode>
                <c:ptCount val="12"/>
                <c:pt idx="0">
                  <c:v>318325.87</c:v>
                </c:pt>
                <c:pt idx="1">
                  <c:v>1779062.56</c:v>
                </c:pt>
                <c:pt idx="2">
                  <c:v>4072499.24</c:v>
                </c:pt>
                <c:pt idx="3">
                  <c:v>5323408.3600000003</c:v>
                </c:pt>
                <c:pt idx="4">
                  <c:v>2998504.17</c:v>
                </c:pt>
                <c:pt idx="5">
                  <c:v>622089.01</c:v>
                </c:pt>
                <c:pt idx="6">
                  <c:v>545796.86</c:v>
                </c:pt>
                <c:pt idx="7">
                  <c:v>9674276.6899999995</c:v>
                </c:pt>
                <c:pt idx="8">
                  <c:v>2960651.35</c:v>
                </c:pt>
                <c:pt idx="9">
                  <c:v>2996502.82</c:v>
                </c:pt>
                <c:pt idx="10">
                  <c:v>3172948.58</c:v>
                </c:pt>
                <c:pt idx="11">
                  <c:v>3205108.15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18-46AD-8F42-670018014D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22144"/>
        <c:axId val="-1735217248"/>
        <c:axId val="0"/>
      </c:bar3DChart>
      <c:catAx>
        <c:axId val="-1735222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7248"/>
        <c:crosses val="autoZero"/>
        <c:auto val="1"/>
        <c:lblAlgn val="ctr"/>
        <c:lblOffset val="100"/>
        <c:noMultiLvlLbl val="0"/>
      </c:catAx>
      <c:valAx>
        <c:axId val="-173521724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2214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DE COMUNICACION SOCIAL Y PUBLICIDAD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2025'!$R$372</c:f>
              <c:strCache>
                <c:ptCount val="1"/>
                <c:pt idx="0">
                  <c:v> 5136 SERVICIOS DE COMUNICACION SOCIAL Y PUBLICIDAD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2025'!$S$371:$AD$371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2025'!$S$372:$AD$372</c:f>
              <c:numCache>
                <c:formatCode>_(* #,##0.00_);_(* \(#,##0.00\);_(* "-"??_);_(@_)</c:formatCode>
                <c:ptCount val="12"/>
                <c:pt idx="0">
                  <c:v>3258</c:v>
                </c:pt>
                <c:pt idx="1">
                  <c:v>1485427.6</c:v>
                </c:pt>
                <c:pt idx="2">
                  <c:v>1948126.6400000001</c:v>
                </c:pt>
                <c:pt idx="3">
                  <c:v>1848530.8</c:v>
                </c:pt>
                <c:pt idx="4">
                  <c:v>1858177.48</c:v>
                </c:pt>
                <c:pt idx="5">
                  <c:v>1633200</c:v>
                </c:pt>
                <c:pt idx="6">
                  <c:v>1817411.2</c:v>
                </c:pt>
                <c:pt idx="7">
                  <c:v>1483743.12</c:v>
                </c:pt>
                <c:pt idx="8">
                  <c:v>1411878.84</c:v>
                </c:pt>
                <c:pt idx="9">
                  <c:v>1641807.76</c:v>
                </c:pt>
                <c:pt idx="10">
                  <c:v>1637121.84</c:v>
                </c:pt>
                <c:pt idx="11">
                  <c:v>1953104.72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D-499D-934A-F0628AA331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12352"/>
        <c:axId val="-1735221600"/>
        <c:axId val="0"/>
      </c:bar3DChart>
      <c:catAx>
        <c:axId val="-1735212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21600"/>
        <c:crosses val="autoZero"/>
        <c:auto val="1"/>
        <c:lblAlgn val="ctr"/>
        <c:lblOffset val="100"/>
        <c:noMultiLvlLbl val="0"/>
      </c:catAx>
      <c:valAx>
        <c:axId val="-173522160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12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DE GASTOS POR MES DE ENERO A DICIEMBRE</a:t>
            </a:r>
            <a:r>
              <a:rPr lang="en-US" baseline="0"/>
              <a:t> 2025</a:t>
            </a:r>
            <a:endParaRPr lang="en-US"/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37358905584798219"/>
          <c:y val="1.9429265330904676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9.5899733773552234E-3"/>
          <c:y val="9.0078931390406805E-2"/>
          <c:w val="0.92473470371787547"/>
          <c:h val="0.790916818457802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'GRÁFICAS GASTOS 2025'!$S$768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9.8694343772759933E-3"/>
                  <c:y val="-5.1134532337458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16-4C1C-8883-2271126BBA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2025'!$S$769</c:f>
              <c:numCache>
                <c:formatCode>_(* #,##0.00_);_(* \(#,##0.00\);_(* "-"??_);_(@_)</c:formatCode>
                <c:ptCount val="1"/>
                <c:pt idx="0">
                  <c:v>160768996.80000001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A-4885-8C53-A56395C9C0CF}"/>
            </c:ext>
          </c:extLst>
        </c:ser>
        <c:ser>
          <c:idx val="1"/>
          <c:order val="1"/>
          <c:tx>
            <c:strRef>
              <c:f>'GRÁFICAS GASTOS 2025'!$T$768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2025'!$T$769</c:f>
              <c:numCache>
                <c:formatCode>_(* #,##0.00_);_(* \(#,##0.00\);_(* "-"??_);_(@_)</c:formatCode>
                <c:ptCount val="1"/>
                <c:pt idx="0">
                  <c:v>159838603.13999999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AA-4885-8C53-A56395C9C0CF}"/>
            </c:ext>
          </c:extLst>
        </c:ser>
        <c:ser>
          <c:idx val="2"/>
          <c:order val="2"/>
          <c:tx>
            <c:strRef>
              <c:f>'GRÁFICAS GASTOS 2025'!$U$768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2025'!$U$769</c:f>
              <c:numCache>
                <c:formatCode>_(* #,##0.00_);_(* \(#,##0.00\);_(* "-"??_);_(@_)</c:formatCode>
                <c:ptCount val="1"/>
                <c:pt idx="0">
                  <c:v>169524061.81999999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AA-4885-8C53-A56395C9C0CF}"/>
            </c:ext>
          </c:extLst>
        </c:ser>
        <c:ser>
          <c:idx val="3"/>
          <c:order val="3"/>
          <c:tx>
            <c:strRef>
              <c:f>'GRÁFICAS GASTOS 2025'!$V$768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2025'!$V$769</c:f>
              <c:numCache>
                <c:formatCode>_(* #,##0.00_);_(* \(#,##0.00\);_(* "-"??_);_(@_)</c:formatCode>
                <c:ptCount val="1"/>
                <c:pt idx="0">
                  <c:v>202212425.31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AA-4885-8C53-A56395C9C0CF}"/>
            </c:ext>
          </c:extLst>
        </c:ser>
        <c:ser>
          <c:idx val="4"/>
          <c:order val="4"/>
          <c:tx>
            <c:strRef>
              <c:f>'GRÁFICAS GASTOS 2025'!$W$768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2025'!$W$769</c:f>
              <c:numCache>
                <c:formatCode>_(* #,##0.00_);_(* \(#,##0.00\);_(* "-"??_);_(@_)</c:formatCode>
                <c:ptCount val="1"/>
                <c:pt idx="0">
                  <c:v>180775127.81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AA-4885-8C53-A56395C9C0CF}"/>
            </c:ext>
          </c:extLst>
        </c:ser>
        <c:ser>
          <c:idx val="5"/>
          <c:order val="5"/>
          <c:tx>
            <c:strRef>
              <c:f>'GRÁFICAS GASTOS 2025'!$X$768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2025'!$X$769</c:f>
              <c:numCache>
                <c:formatCode>_(* #,##0.00_);_(* \(#,##0.00\);_(* "-"??_);_(@_)</c:formatCode>
                <c:ptCount val="1"/>
                <c:pt idx="0">
                  <c:v>155283220.57999998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AA-4885-8C53-A56395C9C0CF}"/>
            </c:ext>
          </c:extLst>
        </c:ser>
        <c:ser>
          <c:idx val="6"/>
          <c:order val="6"/>
          <c:tx>
            <c:strRef>
              <c:f>'GRÁFICAS GASTOS 2025'!$Y$768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2025'!$Y$769</c:f>
              <c:numCache>
                <c:formatCode>_(* #,##0.00_);_(* \(#,##0.00\);_(* "-"??_);_(@_)</c:formatCode>
                <c:ptCount val="1"/>
                <c:pt idx="0">
                  <c:v>157774888.46999997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AA-4885-8C53-A56395C9C0CF}"/>
            </c:ext>
          </c:extLst>
        </c:ser>
        <c:ser>
          <c:idx val="7"/>
          <c:order val="7"/>
          <c:tx>
            <c:strRef>
              <c:f>'GRÁFICAS GASTOS 2025'!$Z$768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2025'!$Z$769</c:f>
              <c:numCache>
                <c:formatCode>_(* #,##0.00_);_(* \(#,##0.00\);_(* "-"??_);_(@_)</c:formatCode>
                <c:ptCount val="1"/>
                <c:pt idx="0">
                  <c:v>174133702.77999997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AA-4885-8C53-A56395C9C0CF}"/>
            </c:ext>
          </c:extLst>
        </c:ser>
        <c:ser>
          <c:idx val="8"/>
          <c:order val="8"/>
          <c:tx>
            <c:strRef>
              <c:f>'GRÁFICAS GASTOS 2025'!$AA$768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2025'!$AA$769</c:f>
              <c:numCache>
                <c:formatCode>_(* #,##0.00_);_(* \(#,##0.00\);_(* "-"??_);_(@_)</c:formatCode>
                <c:ptCount val="1"/>
                <c:pt idx="0">
                  <c:v>158602112.31999999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AA-4885-8C53-A56395C9C0CF}"/>
            </c:ext>
          </c:extLst>
        </c:ser>
        <c:ser>
          <c:idx val="9"/>
          <c:order val="9"/>
          <c:tx>
            <c:strRef>
              <c:f>'GRÁFICAS GASTOS 2025'!$AB$768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2025'!$AB$769</c:f>
              <c:numCache>
                <c:formatCode>_(* #,##0.00_);_(* \(#,##0.00\);_(* "-"??_);_(@_)</c:formatCode>
                <c:ptCount val="1"/>
                <c:pt idx="0">
                  <c:v>177371869.69999999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8-4E5B-BF5E-99895F3049B1}"/>
            </c:ext>
          </c:extLst>
        </c:ser>
        <c:ser>
          <c:idx val="10"/>
          <c:order val="10"/>
          <c:tx>
            <c:strRef>
              <c:f>'GRÁFICAS GASTOS 2025'!$AC$768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2025'!$AC$769</c:f>
              <c:numCache>
                <c:formatCode>_(* #,##0.00_);_(* \(#,##0.00\);_(* "-"??_);_(@_)</c:formatCode>
                <c:ptCount val="1"/>
                <c:pt idx="0">
                  <c:v>202777642.57999995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58-4E5B-BF5E-99895F3049B1}"/>
            </c:ext>
          </c:extLst>
        </c:ser>
        <c:ser>
          <c:idx val="11"/>
          <c:order val="11"/>
          <c:tx>
            <c:strRef>
              <c:f>'GRÁFICAS GASTOS 2025'!$AD$768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'GRÁFICAS GASTOS 2025'!$AD$769</c:f>
              <c:numCache>
                <c:formatCode>_(* #,##0.00_);_(* \(#,##0.00\);_(* "-"??_);_(@_)</c:formatCode>
                <c:ptCount val="1"/>
                <c:pt idx="0">
                  <c:v>258275882.48000005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58-4E5B-BF5E-99895F3049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cylinder"/>
        <c:axId val="-1735218880"/>
        <c:axId val="-1735223232"/>
        <c:axId val="0"/>
      </c:bar3DChart>
      <c:catAx>
        <c:axId val="-1735218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735223232"/>
        <c:crosses val="autoZero"/>
        <c:auto val="1"/>
        <c:lblAlgn val="ctr"/>
        <c:lblOffset val="100"/>
        <c:noMultiLvlLbl val="0"/>
      </c:catAx>
      <c:valAx>
        <c:axId val="-173522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8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3326798228087722"/>
          <c:y val="0.94151457666344762"/>
          <c:w val="0.74636572913363186"/>
          <c:h val="4.31450636353149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GASTOS TOTALES COMPARADOS POR EJERCICIO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073348517400195"/>
          <c:y val="8.7032118833213004E-2"/>
          <c:w val="0.87107562193418808"/>
          <c:h val="0.84189475673017344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AA8-4EC4-9BFE-91EEEDADAF63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AA8-4EC4-9BFE-91EEEDADAF63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3AA8-4EC4-9BFE-91EEEDADAF6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3AA8-4EC4-9BFE-91EEEDADAF6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371-4A19-A2AB-451B11D9B24D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371-4A19-A2AB-451B11D9B24D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85B-4D27-A0C4-83A08F02845D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0F-4571-9F31-75F2A2D61D45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BE0F-4571-9F31-75F2A2D61D45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E45E-483C-BE32-6C2AEE5AB27D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D80F-4AC5-9375-E4B2325BD45B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D80F-4AC5-9375-E4B2325BD4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'GRÁFICAS GASTOS 2025'!$B$768:$N$768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2025'!$B$769:$N$769</c:f>
              <c:numCache>
                <c:formatCode>#,##0.00</c:formatCode>
                <c:ptCount val="13"/>
                <c:pt idx="0">
                  <c:v>1184996739.9700007</c:v>
                </c:pt>
                <c:pt idx="1">
                  <c:v>1127633894.8800004</c:v>
                </c:pt>
                <c:pt idx="2">
                  <c:v>1245635038.9699998</c:v>
                </c:pt>
                <c:pt idx="3">
                  <c:v>1416607309.0800006</c:v>
                </c:pt>
                <c:pt idx="4">
                  <c:v>1525927207.7800002</c:v>
                </c:pt>
                <c:pt idx="5">
                  <c:v>1542010297.4199998</c:v>
                </c:pt>
                <c:pt idx="6">
                  <c:v>1585812368.54</c:v>
                </c:pt>
                <c:pt idx="7">
                  <c:v>1634462503.21</c:v>
                </c:pt>
                <c:pt idx="8">
                  <c:v>1633782197.2400002</c:v>
                </c:pt>
                <c:pt idx="9">
                  <c:v>1977846115.8640001</c:v>
                </c:pt>
                <c:pt idx="10" formatCode="_(* #,##0.00_);_(* \(#,##0.00\);_(* &quot;-&quot;??_);_(@_)">
                  <c:v>2283466204.5599999</c:v>
                </c:pt>
                <c:pt idx="11" formatCode="_(* #,##0.00_);_(* \(#,##0.00\);_(* &quot;-&quot;??_);_(@_)">
                  <c:v>2224835650.6199999</c:v>
                </c:pt>
                <c:pt idx="12" formatCode="_(* #,##0.00_);_(* \(#,##0.00\);_(* &quot;-&quot;??_);_(@_)">
                  <c:v>2157338533.79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C-4274-9BA2-8AB26CC2BA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cylinder"/>
        <c:axId val="-1735216160"/>
        <c:axId val="-1735215072"/>
        <c:axId val="0"/>
      </c:bar3DChart>
      <c:catAx>
        <c:axId val="-173521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5072"/>
        <c:crosses val="autoZero"/>
        <c:auto val="1"/>
        <c:lblAlgn val="ctr"/>
        <c:lblOffset val="100"/>
        <c:noMultiLvlLbl val="0"/>
      </c:catAx>
      <c:valAx>
        <c:axId val="-173521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6160"/>
        <c:crosses val="autoZero"/>
        <c:crossBetween val="between"/>
      </c:valAx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REMUNERACIONES AL PERSONAL DE CARACTER PERMANENTE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2025'!$A$3</c:f>
              <c:strCache>
                <c:ptCount val="1"/>
                <c:pt idx="0">
                  <c:v>5111 REMUNERACIONES AL PERSONAL DE CARÁCTER PERMANENTE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2025'!$B$2:$N$2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2025'!$B$3:$N$3</c:f>
              <c:numCache>
                <c:formatCode>_(* #,##0.00_);_(* \(#,##0.00\);_(* "-"??_);_(@_)</c:formatCode>
                <c:ptCount val="13"/>
                <c:pt idx="0">
                  <c:v>197081559.56999999</c:v>
                </c:pt>
                <c:pt idx="1">
                  <c:v>204298284.36000001</c:v>
                </c:pt>
                <c:pt idx="2">
                  <c:v>216708037.25</c:v>
                </c:pt>
                <c:pt idx="3">
                  <c:v>222019603.27000001</c:v>
                </c:pt>
                <c:pt idx="4">
                  <c:v>236023465.43000004</c:v>
                </c:pt>
                <c:pt idx="5">
                  <c:v>249990772.31000003</c:v>
                </c:pt>
                <c:pt idx="6">
                  <c:v>292753634.15999997</c:v>
                </c:pt>
                <c:pt idx="7">
                  <c:v>330080010.49000007</c:v>
                </c:pt>
                <c:pt idx="8">
                  <c:v>350813866.13999993</c:v>
                </c:pt>
                <c:pt idx="9">
                  <c:v>389661758.38999999</c:v>
                </c:pt>
                <c:pt idx="10">
                  <c:v>413471326.16999996</c:v>
                </c:pt>
                <c:pt idx="11">
                  <c:v>439249753.37999994</c:v>
                </c:pt>
                <c:pt idx="12">
                  <c:v>452241182.46999997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8-4747-8277-9864964F4F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11264"/>
        <c:axId val="-1735213984"/>
        <c:axId val="0"/>
      </c:bar3DChart>
      <c:catAx>
        <c:axId val="-173521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3984"/>
        <c:crosses val="autoZero"/>
        <c:auto val="1"/>
        <c:lblAlgn val="ctr"/>
        <c:lblOffset val="100"/>
        <c:noMultiLvlLbl val="0"/>
      </c:catAx>
      <c:valAx>
        <c:axId val="-173521398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11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MATERIALES Y SUMNISTROS PARA SEGURIDAD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2025'!$A$237</c:f>
              <c:strCache>
                <c:ptCount val="1"/>
                <c:pt idx="0">
                  <c:v> 5128 MATERIALES Y SUMNISTROS PARA SEGURIDAD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2025'!$B$236:$N$236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2025'!$B$237:$N$237</c:f>
              <c:numCache>
                <c:formatCode>_(* #,##0.00_);_(* \(#,##0.00\);_(* "-"??_);_(@_)</c:formatCode>
                <c:ptCount val="13"/>
                <c:pt idx="0">
                  <c:v>758158.7</c:v>
                </c:pt>
                <c:pt idx="2">
                  <c:v>725000</c:v>
                </c:pt>
                <c:pt idx="3">
                  <c:v>600000</c:v>
                </c:pt>
                <c:pt idx="4">
                  <c:v>1734451.46</c:v>
                </c:pt>
                <c:pt idx="5">
                  <c:v>0</c:v>
                </c:pt>
                <c:pt idx="6">
                  <c:v>845169.25</c:v>
                </c:pt>
                <c:pt idx="7">
                  <c:v>1956280</c:v>
                </c:pt>
                <c:pt idx="8">
                  <c:v>0</c:v>
                </c:pt>
                <c:pt idx="9">
                  <c:v>3349537.75</c:v>
                </c:pt>
                <c:pt idx="10">
                  <c:v>10150</c:v>
                </c:pt>
                <c:pt idx="11">
                  <c:v>0</c:v>
                </c:pt>
                <c:pt idx="12">
                  <c:v>1759962.8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5-406F-889C-D9EDC7BD87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74176"/>
        <c:axId val="-1678679072"/>
        <c:axId val="0"/>
      </c:bar3DChart>
      <c:catAx>
        <c:axId val="-1678674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79072"/>
        <c:crosses val="autoZero"/>
        <c:auto val="1"/>
        <c:lblAlgn val="ctr"/>
        <c:lblOffset val="100"/>
        <c:noMultiLvlLbl val="0"/>
      </c:catAx>
      <c:valAx>
        <c:axId val="-167867907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7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REMUNERCIONES AL PERSONAL DE CARACTER TRANSITORIO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2025'!$A$25</c:f>
              <c:strCache>
                <c:ptCount val="1"/>
                <c:pt idx="0">
                  <c:v> 5112 REMUNERACIONES AL PERSONAL DE CARÁCTER TRANSITORIO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2025'!$B$2:$N$2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2025'!$B$25:$N$25</c:f>
              <c:numCache>
                <c:formatCode>_(* #,##0.00_);_(* \(#,##0.00\);_(* "-"??_);_(@_)</c:formatCode>
                <c:ptCount val="13"/>
                <c:pt idx="0">
                  <c:v>13255951.949999999</c:v>
                </c:pt>
                <c:pt idx="1">
                  <c:v>11007539.85</c:v>
                </c:pt>
                <c:pt idx="2">
                  <c:v>9633115.25</c:v>
                </c:pt>
                <c:pt idx="3">
                  <c:v>8615552.4600000009</c:v>
                </c:pt>
                <c:pt idx="4">
                  <c:v>9066194.8399999999</c:v>
                </c:pt>
                <c:pt idx="5">
                  <c:v>10725299.309999999</c:v>
                </c:pt>
                <c:pt idx="6">
                  <c:v>8536339.9299999997</c:v>
                </c:pt>
                <c:pt idx="7">
                  <c:v>2331668.8200000003</c:v>
                </c:pt>
                <c:pt idx="8">
                  <c:v>5045786</c:v>
                </c:pt>
                <c:pt idx="9">
                  <c:v>15489002.380000001</c:v>
                </c:pt>
                <c:pt idx="10">
                  <c:v>17023122.859999999</c:v>
                </c:pt>
                <c:pt idx="11">
                  <c:v>14241533.16</c:v>
                </c:pt>
                <c:pt idx="12">
                  <c:v>11968554.689999999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8-4F9C-B4A5-49AF2CD56C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10720"/>
        <c:axId val="-1735210176"/>
        <c:axId val="0"/>
      </c:bar3DChart>
      <c:catAx>
        <c:axId val="-173521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0176"/>
        <c:crosses val="autoZero"/>
        <c:auto val="1"/>
        <c:lblAlgn val="ctr"/>
        <c:lblOffset val="100"/>
        <c:noMultiLvlLbl val="0"/>
      </c:catAx>
      <c:valAx>
        <c:axId val="-173521017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10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SEGURIDAD SOCIAL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2025'!$A$67</c:f>
              <c:strCache>
                <c:ptCount val="1"/>
                <c:pt idx="0">
                  <c:v> 5114 SEGURIDAD SOCIAL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2025'!$B$2:$N$2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2025'!$B$67:$N$67</c:f>
              <c:numCache>
                <c:formatCode>_(* #,##0.00_);_(* \(#,##0.00\);_(* "-"??_);_(@_)</c:formatCode>
                <c:ptCount val="13"/>
                <c:pt idx="0">
                  <c:v>43794837.07</c:v>
                </c:pt>
                <c:pt idx="1">
                  <c:v>45766705.810000002</c:v>
                </c:pt>
                <c:pt idx="2">
                  <c:v>49043883.759999998</c:v>
                </c:pt>
                <c:pt idx="3">
                  <c:v>52236513.450000003</c:v>
                </c:pt>
                <c:pt idx="4">
                  <c:v>57529739.719999999</c:v>
                </c:pt>
                <c:pt idx="5">
                  <c:v>60268407.24000001</c:v>
                </c:pt>
                <c:pt idx="6">
                  <c:v>61090603.759999998</c:v>
                </c:pt>
                <c:pt idx="7">
                  <c:v>65143467.549999997</c:v>
                </c:pt>
                <c:pt idx="8">
                  <c:v>65890176</c:v>
                </c:pt>
                <c:pt idx="9">
                  <c:v>67945567.25</c:v>
                </c:pt>
                <c:pt idx="10">
                  <c:v>75619919.129999995</c:v>
                </c:pt>
                <c:pt idx="11">
                  <c:v>82598307.620000005</c:v>
                </c:pt>
                <c:pt idx="12">
                  <c:v>92570550.50999999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F-4564-BD36-F5EEC9F136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21056"/>
        <c:axId val="-1735215616"/>
        <c:axId val="0"/>
      </c:bar3DChart>
      <c:catAx>
        <c:axId val="-173522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5616"/>
        <c:crosses val="autoZero"/>
        <c:auto val="1"/>
        <c:lblAlgn val="ctr"/>
        <c:lblOffset val="100"/>
        <c:noMultiLvlLbl val="0"/>
      </c:catAx>
      <c:valAx>
        <c:axId val="-173521561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21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OTRAS PRESTACIONES SOCIALES Y ECONÓMICAS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2025'!$A$89</c:f>
              <c:strCache>
                <c:ptCount val="1"/>
                <c:pt idx="0">
                  <c:v> 5115 OTRAS PRESTACIONES SOCIALES Y ECONOMICAS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2025'!$B$2:$N$2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2025'!$B$89:$N$89</c:f>
              <c:numCache>
                <c:formatCode>_(* #,##0.00_);_(* \(#,##0.00\);_(* "-"??_);_(@_)</c:formatCode>
                <c:ptCount val="13"/>
                <c:pt idx="0">
                  <c:v>66736824.740000002</c:v>
                </c:pt>
                <c:pt idx="1">
                  <c:v>87394509.340000004</c:v>
                </c:pt>
                <c:pt idx="2">
                  <c:v>83519846.569999993</c:v>
                </c:pt>
                <c:pt idx="3">
                  <c:v>105498943.39</c:v>
                </c:pt>
                <c:pt idx="4">
                  <c:v>100651083.08000001</c:v>
                </c:pt>
                <c:pt idx="5">
                  <c:v>124084906.41000001</c:v>
                </c:pt>
                <c:pt idx="6">
                  <c:v>21742754.169999998</c:v>
                </c:pt>
                <c:pt idx="7">
                  <c:v>17561274.460000001</c:v>
                </c:pt>
                <c:pt idx="8">
                  <c:v>10310726.120000001</c:v>
                </c:pt>
                <c:pt idx="9">
                  <c:v>9443813</c:v>
                </c:pt>
                <c:pt idx="10">
                  <c:v>1128158.3700000001</c:v>
                </c:pt>
                <c:pt idx="11">
                  <c:v>2573356.4300000002</c:v>
                </c:pt>
                <c:pt idx="12">
                  <c:v>4118036.8000000003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A-415D-98D3-3AC4B5E49E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17792"/>
        <c:axId val="-1735219968"/>
        <c:axId val="0"/>
      </c:bar3DChart>
      <c:catAx>
        <c:axId val="-173521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9968"/>
        <c:crosses val="autoZero"/>
        <c:auto val="1"/>
        <c:lblAlgn val="ctr"/>
        <c:lblOffset val="100"/>
        <c:noMultiLvlLbl val="0"/>
      </c:catAx>
      <c:valAx>
        <c:axId val="-173521996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17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PAGO DE ESTÍMULOS A SERVIDORES PÚBLICOS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2025'!$A$113</c:f>
              <c:strCache>
                <c:ptCount val="1"/>
                <c:pt idx="0">
                  <c:v> 5116 PAGO DE ESTIMULOS A SERVIDORES PUBLICOS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2025'!$B$2:$N$2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2025'!$B$113:$N$113</c:f>
              <c:numCache>
                <c:formatCode>_(* #,##0.00_);_(* \(#,##0.00\);_(* "-"??_);_(@_)</c:formatCode>
                <c:ptCount val="13"/>
                <c:pt idx="0">
                  <c:v>14997738.26</c:v>
                </c:pt>
                <c:pt idx="1">
                  <c:v>6392462.3700000001</c:v>
                </c:pt>
                <c:pt idx="2">
                  <c:v>6562138.4900000002</c:v>
                </c:pt>
                <c:pt idx="3">
                  <c:v>7281652.7400000002</c:v>
                </c:pt>
                <c:pt idx="4">
                  <c:v>7674102.4900000002</c:v>
                </c:pt>
                <c:pt idx="5">
                  <c:v>9102048.370000001</c:v>
                </c:pt>
                <c:pt idx="6">
                  <c:v>11139594.389999999</c:v>
                </c:pt>
                <c:pt idx="7">
                  <c:v>12141158.41</c:v>
                </c:pt>
                <c:pt idx="8">
                  <c:v>11811503.93</c:v>
                </c:pt>
                <c:pt idx="9">
                  <c:v>13597685.699999999</c:v>
                </c:pt>
                <c:pt idx="10">
                  <c:v>14623188</c:v>
                </c:pt>
                <c:pt idx="11">
                  <c:v>16170583.659999998</c:v>
                </c:pt>
                <c:pt idx="12">
                  <c:v>18183785.199999999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9-4E86-95AE-20D50CA996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09088"/>
        <c:axId val="-1735208544"/>
        <c:axId val="0"/>
      </c:bar3DChart>
      <c:catAx>
        <c:axId val="-173520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08544"/>
        <c:crosses val="autoZero"/>
        <c:auto val="1"/>
        <c:lblAlgn val="ctr"/>
        <c:lblOffset val="100"/>
        <c:noMultiLvlLbl val="0"/>
      </c:catAx>
      <c:valAx>
        <c:axId val="-173520854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0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INTERESES DE LA DEUDA PÚBLICA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2025'!$R$613</c:f>
              <c:strCache>
                <c:ptCount val="1"/>
                <c:pt idx="0">
                  <c:v> 5411 INTERESES DE LA DEUDA PUBLICA INTERNA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2025'!$S$612:$AD$612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2025'!$S$613:$AD$613</c:f>
              <c:numCache>
                <c:formatCode>_(* #,##0.00_);_(* \(#,##0.00\);_(* "-"??_);_(@_)</c:formatCode>
                <c:ptCount val="12"/>
                <c:pt idx="0">
                  <c:v>208474.46</c:v>
                </c:pt>
                <c:pt idx="1">
                  <c:v>217130.66</c:v>
                </c:pt>
                <c:pt idx="2">
                  <c:v>180373.15</c:v>
                </c:pt>
                <c:pt idx="3">
                  <c:v>193444.57</c:v>
                </c:pt>
                <c:pt idx="4">
                  <c:v>172286.47</c:v>
                </c:pt>
                <c:pt idx="5">
                  <c:v>173532.17</c:v>
                </c:pt>
                <c:pt idx="6">
                  <c:v>141364.46</c:v>
                </c:pt>
                <c:pt idx="7">
                  <c:v>141900.38</c:v>
                </c:pt>
                <c:pt idx="8">
                  <c:v>136702.18</c:v>
                </c:pt>
                <c:pt idx="9">
                  <c:v>119014.66</c:v>
                </c:pt>
                <c:pt idx="10">
                  <c:v>117532.85</c:v>
                </c:pt>
                <c:pt idx="11">
                  <c:v>109509.71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2-4232-AAC0-E1B578D92D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08000"/>
        <c:axId val="-1735214528"/>
        <c:axId val="0"/>
      </c:bar3DChart>
      <c:catAx>
        <c:axId val="-1735208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4528"/>
        <c:crosses val="autoZero"/>
        <c:auto val="1"/>
        <c:lblAlgn val="ctr"/>
        <c:lblOffset val="100"/>
        <c:noMultiLvlLbl val="0"/>
      </c:catAx>
      <c:valAx>
        <c:axId val="-173521452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0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DEPRECIACIÓN DE BIENES MUEBLES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2025'!$R$672</c:f>
              <c:strCache>
                <c:ptCount val="1"/>
                <c:pt idx="0">
                  <c:v> 5515 DEPRECIACIÓN DE BIENES MUEBLES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2025'!$S$671:$AD$671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2025'!$S$672:$AD$672</c:f>
              <c:numCache>
                <c:formatCode>_(* #,##0.00_);_(* \(#,##0.00\);_(* "-"??_);_(@_)</c:formatCode>
                <c:ptCount val="12"/>
                <c:pt idx="0">
                  <c:v>1585509.92</c:v>
                </c:pt>
                <c:pt idx="1">
                  <c:v>1581259.52</c:v>
                </c:pt>
                <c:pt idx="2">
                  <c:v>1576916.21</c:v>
                </c:pt>
                <c:pt idx="3">
                  <c:v>1546729.24</c:v>
                </c:pt>
                <c:pt idx="4">
                  <c:v>1512137.08</c:v>
                </c:pt>
                <c:pt idx="5">
                  <c:v>1532201</c:v>
                </c:pt>
                <c:pt idx="6">
                  <c:v>1517478.1400000001</c:v>
                </c:pt>
                <c:pt idx="7">
                  <c:v>1491392.5</c:v>
                </c:pt>
                <c:pt idx="8">
                  <c:v>1491518.6300000001</c:v>
                </c:pt>
                <c:pt idx="9">
                  <c:v>1482981.53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6-45C0-906C-78A54B035D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735222688"/>
        <c:axId val="-1735213440"/>
        <c:axId val="0"/>
      </c:bar3DChart>
      <c:catAx>
        <c:axId val="-1735222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735213440"/>
        <c:crosses val="autoZero"/>
        <c:auto val="1"/>
        <c:lblAlgn val="ctr"/>
        <c:lblOffset val="100"/>
        <c:noMultiLvlLbl val="0"/>
      </c:catAx>
      <c:valAx>
        <c:axId val="-173521344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73522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CONSTRUCCIÓN EN BIENES NO CAPITALIZABLES</a:t>
            </a:r>
          </a:p>
          <a:p>
            <a:pPr>
              <a:defRPr/>
            </a:pPr>
            <a:r>
              <a:rPr lang="en-US"/>
              <a:t>(Se registran en el último mes del ejercicio)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2025'!$R$708</c:f>
              <c:strCache>
                <c:ptCount val="1"/>
                <c:pt idx="0">
                  <c:v> 5611 CONSTRUCCIÓN EN BIENES NO CAPITALIZABLES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2025'!$S$707:$AD$707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2025'!$S$708:$AD$708</c:f>
              <c:numCache>
                <c:formatCode>_(* #,##0.00_);_(* \(#,##0.00\);_(* "-"??_);_(@_)</c:formatCode>
                <c:ptCount val="12"/>
                <c:pt idx="4">
                  <c:v>22374536.809999999</c:v>
                </c:pt>
                <c:pt idx="7">
                  <c:v>6154425.0499999998</c:v>
                </c:pt>
                <c:pt idx="8">
                  <c:v>1421723.3800000001</c:v>
                </c:pt>
                <c:pt idx="10">
                  <c:v>15896056.530000001</c:v>
                </c:pt>
                <c:pt idx="11">
                  <c:v>92388400.390000001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6-4CF9-9A4B-35EB6140C5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0336"/>
        <c:axId val="-1691516320"/>
        <c:axId val="0"/>
      </c:bar3DChart>
      <c:catAx>
        <c:axId val="-169151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6320"/>
        <c:crosses val="autoZero"/>
        <c:auto val="1"/>
        <c:lblAlgn val="ctr"/>
        <c:lblOffset val="100"/>
        <c:noMultiLvlLbl val="0"/>
      </c:catAx>
      <c:valAx>
        <c:axId val="-16915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1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DEPRECIACIÓN DE BIENES MUEBLES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2025'!$A$672</c:f>
              <c:strCache>
                <c:ptCount val="1"/>
                <c:pt idx="0">
                  <c:v>5515 DEPRECIACIÓN DE BIENES MUEBLES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2025'!$B$671:$N$671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2025'!$B$672:$N$672</c:f>
              <c:numCache>
                <c:formatCode>_(* #,##0.00_);_(* \(#,##0.00\);_(* "-"??_);_(@_)</c:formatCode>
                <c:ptCount val="13"/>
                <c:pt idx="0">
                  <c:v>3752773.55</c:v>
                </c:pt>
                <c:pt idx="3">
                  <c:v>0</c:v>
                </c:pt>
                <c:pt idx="4">
                  <c:v>5192798.7699999996</c:v>
                </c:pt>
                <c:pt idx="5">
                  <c:v>2767121.07</c:v>
                </c:pt>
                <c:pt idx="6">
                  <c:v>4589819.04</c:v>
                </c:pt>
                <c:pt idx="7" formatCode="#,##0.00">
                  <c:v>16190911.680000002</c:v>
                </c:pt>
                <c:pt idx="8">
                  <c:v>21683642.649999999</c:v>
                </c:pt>
                <c:pt idx="9" formatCode="#,##0.00">
                  <c:v>22811854.770000003</c:v>
                </c:pt>
                <c:pt idx="10">
                  <c:v>25650868.550000004</c:v>
                </c:pt>
                <c:pt idx="11">
                  <c:v>23941185.719999995</c:v>
                </c:pt>
                <c:pt idx="12">
                  <c:v>15318123.770000001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A-488F-9A80-0B3C79778A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4688"/>
        <c:axId val="-1691515776"/>
        <c:axId val="0"/>
      </c:bar3DChart>
      <c:catAx>
        <c:axId val="-1691514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5776"/>
        <c:crosses val="autoZero"/>
        <c:auto val="1"/>
        <c:lblAlgn val="ctr"/>
        <c:lblOffset val="100"/>
        <c:noMultiLvlLbl val="0"/>
      </c:catAx>
      <c:valAx>
        <c:axId val="-169151577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1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REMUNERACIONES AL PERSONAL DE CARÁCTER PERMANENTE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2025'!$R$3</c:f>
              <c:strCache>
                <c:ptCount val="1"/>
                <c:pt idx="0">
                  <c:v> 5111 REMUNERACIONES AL PERSONAL DE CARÁCTER PERMANENTE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2025'!$S$2:$AD$2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2025'!$S$3:$AD$3</c:f>
              <c:numCache>
                <c:formatCode>_(* #,##0.00_);_(* \(#,##0.00\);_(* "-"??_);_(@_)</c:formatCode>
                <c:ptCount val="12"/>
                <c:pt idx="0">
                  <c:v>38113476.649999999</c:v>
                </c:pt>
                <c:pt idx="1">
                  <c:v>34835586.670000002</c:v>
                </c:pt>
                <c:pt idx="2">
                  <c:v>38116322.340000004</c:v>
                </c:pt>
                <c:pt idx="3">
                  <c:v>37548838.32</c:v>
                </c:pt>
                <c:pt idx="4">
                  <c:v>37726696.18</c:v>
                </c:pt>
                <c:pt idx="5">
                  <c:v>38079471.799999997</c:v>
                </c:pt>
                <c:pt idx="6">
                  <c:v>38788436.410000004</c:v>
                </c:pt>
                <c:pt idx="7">
                  <c:v>38050259.75</c:v>
                </c:pt>
                <c:pt idx="8">
                  <c:v>38289600.25</c:v>
                </c:pt>
                <c:pt idx="9">
                  <c:v>37996755.140000001</c:v>
                </c:pt>
                <c:pt idx="10">
                  <c:v>37535271.310000002</c:v>
                </c:pt>
                <c:pt idx="11">
                  <c:v>37160467.649999999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5F-4C41-86E2-680F65F594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23392"/>
        <c:axId val="-1691516864"/>
        <c:axId val="0"/>
      </c:bar3DChart>
      <c:catAx>
        <c:axId val="-1691523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6864"/>
        <c:crosses val="autoZero"/>
        <c:auto val="1"/>
        <c:lblAlgn val="ctr"/>
        <c:lblOffset val="100"/>
        <c:noMultiLvlLbl val="0"/>
      </c:catAx>
      <c:valAx>
        <c:axId val="-169151686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2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REMUNERACIONES AL PERSONAL DE CARÁCTER TRANSITORIO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2025'!$R$25</c:f>
              <c:strCache>
                <c:ptCount val="1"/>
                <c:pt idx="0">
                  <c:v> 5112 REMUNERACIONES AL PERSONAL DE CARÁCTER TRANSITORIO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2025'!$S$24:$AD$24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2025'!$S$25:$AD$25</c:f>
              <c:numCache>
                <c:formatCode>_(* #,##0.00_);_(* \(#,##0.00\);_(* "-"??_);_(@_)</c:formatCode>
                <c:ptCount val="12"/>
                <c:pt idx="0" formatCode="#,##0.00">
                  <c:v>1016608.59</c:v>
                </c:pt>
                <c:pt idx="1">
                  <c:v>1076876.06</c:v>
                </c:pt>
                <c:pt idx="2">
                  <c:v>1112491.83</c:v>
                </c:pt>
                <c:pt idx="3">
                  <c:v>1105775.8800000001</c:v>
                </c:pt>
                <c:pt idx="4">
                  <c:v>882099.88</c:v>
                </c:pt>
                <c:pt idx="5">
                  <c:v>826788.71</c:v>
                </c:pt>
                <c:pt idx="6">
                  <c:v>875157.1</c:v>
                </c:pt>
                <c:pt idx="7">
                  <c:v>802663.45000000007</c:v>
                </c:pt>
                <c:pt idx="8">
                  <c:v>838882.75</c:v>
                </c:pt>
                <c:pt idx="9">
                  <c:v>908809.28</c:v>
                </c:pt>
                <c:pt idx="10">
                  <c:v>950375.3</c:v>
                </c:pt>
                <c:pt idx="11">
                  <c:v>1572025.86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90-4365-9388-240455766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5232"/>
        <c:axId val="-1691509792"/>
        <c:axId val="0"/>
      </c:bar3DChart>
      <c:catAx>
        <c:axId val="-1691515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09792"/>
        <c:crosses val="autoZero"/>
        <c:auto val="1"/>
        <c:lblAlgn val="ctr"/>
        <c:lblOffset val="100"/>
        <c:noMultiLvlLbl val="0"/>
      </c:catAx>
      <c:valAx>
        <c:axId val="-1691509792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-1691515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HERRAMIENTAS, REFACCIONES Y ACCESORIOS MENORES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2025'!$A$256</c:f>
              <c:strCache>
                <c:ptCount val="1"/>
                <c:pt idx="0">
                  <c:v> 5129 HERRAMIENTAS, REFACCIONES Y ACCESORIOS MENORES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2025'!$B$255:$N$255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2025'!$B$256:$N$256</c:f>
              <c:numCache>
                <c:formatCode>_(* #,##0.00_);_(* \(#,##0.00\);_(* "-"??_);_(@_)</c:formatCode>
                <c:ptCount val="13"/>
                <c:pt idx="0">
                  <c:v>708041.78</c:v>
                </c:pt>
                <c:pt idx="1">
                  <c:v>1111768.3799999999</c:v>
                </c:pt>
                <c:pt idx="2">
                  <c:v>493760.12</c:v>
                </c:pt>
                <c:pt idx="3">
                  <c:v>3291068.97</c:v>
                </c:pt>
                <c:pt idx="4">
                  <c:v>757926.72000000009</c:v>
                </c:pt>
                <c:pt idx="5">
                  <c:v>461865.67000000004</c:v>
                </c:pt>
                <c:pt idx="6">
                  <c:v>2365562.69</c:v>
                </c:pt>
                <c:pt idx="7">
                  <c:v>7934544.4800000004</c:v>
                </c:pt>
                <c:pt idx="8">
                  <c:v>7192957.7100000009</c:v>
                </c:pt>
                <c:pt idx="9">
                  <c:v>12586288.98</c:v>
                </c:pt>
                <c:pt idx="10">
                  <c:v>15172231.18</c:v>
                </c:pt>
                <c:pt idx="11">
                  <c:v>12046151.149999999</c:v>
                </c:pt>
                <c:pt idx="12">
                  <c:v>10371858.4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DA-418A-8B1A-56F619DA12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79616"/>
        <c:axId val="-1678683424"/>
        <c:axId val="0"/>
      </c:bar3DChart>
      <c:catAx>
        <c:axId val="-167867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83424"/>
        <c:crosses val="autoZero"/>
        <c:auto val="1"/>
        <c:lblAlgn val="ctr"/>
        <c:lblOffset val="100"/>
        <c:noMultiLvlLbl val="0"/>
      </c:catAx>
      <c:valAx>
        <c:axId val="-167868342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7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REMUNERACIONES ADICIONALES Y ESPECIALES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2025'!$R$47</c:f>
              <c:strCache>
                <c:ptCount val="1"/>
                <c:pt idx="0">
                  <c:v> 5113 REMUNERACIONES ADICIONALES Y ESPECIALES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2025'!$S$46:$AD$46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2025'!$S$47:$AD$47</c:f>
              <c:numCache>
                <c:formatCode>_(* #,##0.00_);_(* \(#,##0.00\);_(* "-"??_);_(@_)</c:formatCode>
                <c:ptCount val="12"/>
                <c:pt idx="0">
                  <c:v>9625775.9199999999</c:v>
                </c:pt>
                <c:pt idx="1">
                  <c:v>8154757.4400000004</c:v>
                </c:pt>
                <c:pt idx="2">
                  <c:v>9079626.3599999994</c:v>
                </c:pt>
                <c:pt idx="3">
                  <c:v>10153418.550000001</c:v>
                </c:pt>
                <c:pt idx="4">
                  <c:v>9188563.0700000003</c:v>
                </c:pt>
                <c:pt idx="5">
                  <c:v>7459234.9199999999</c:v>
                </c:pt>
                <c:pt idx="6">
                  <c:v>7331550.04</c:v>
                </c:pt>
                <c:pt idx="7">
                  <c:v>9097616.540000001</c:v>
                </c:pt>
                <c:pt idx="8">
                  <c:v>6860078.6699999999</c:v>
                </c:pt>
                <c:pt idx="9">
                  <c:v>8353313.2599999998</c:v>
                </c:pt>
                <c:pt idx="10">
                  <c:v>13587736.25</c:v>
                </c:pt>
                <c:pt idx="11">
                  <c:v>3594775.39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6F-49B3-B1D0-28F5F0978F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1968"/>
        <c:axId val="-1691514144"/>
        <c:axId val="0"/>
      </c:bar3DChart>
      <c:catAx>
        <c:axId val="-1691511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4144"/>
        <c:crosses val="autoZero"/>
        <c:auto val="1"/>
        <c:lblAlgn val="ctr"/>
        <c:lblOffset val="100"/>
        <c:noMultiLvlLbl val="0"/>
      </c:catAx>
      <c:valAx>
        <c:axId val="-169151414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11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SEGURIDAD SOCIAL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2025'!$R$67</c:f>
              <c:strCache>
                <c:ptCount val="1"/>
                <c:pt idx="0">
                  <c:v> 5114 SEGURIDAD SOCIAL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2025'!$S$66:$AD$66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2025'!$S$67:$AD$67</c:f>
              <c:numCache>
                <c:formatCode>_(* #,##0.00_);_(* \(#,##0.00\);_(* "-"??_);_(@_)</c:formatCode>
                <c:ptCount val="12"/>
                <c:pt idx="0">
                  <c:v>4569560.43</c:v>
                </c:pt>
                <c:pt idx="1">
                  <c:v>10224254.970000001</c:v>
                </c:pt>
                <c:pt idx="2">
                  <c:v>4738769.08</c:v>
                </c:pt>
                <c:pt idx="3">
                  <c:v>10779198.109999999</c:v>
                </c:pt>
                <c:pt idx="4">
                  <c:v>4670780.05</c:v>
                </c:pt>
                <c:pt idx="5">
                  <c:v>8544873.3499999996</c:v>
                </c:pt>
                <c:pt idx="6">
                  <c:v>6667235.2300000004</c:v>
                </c:pt>
                <c:pt idx="7">
                  <c:v>11087183.290000001</c:v>
                </c:pt>
                <c:pt idx="9">
                  <c:v>15576502.75</c:v>
                </c:pt>
                <c:pt idx="10">
                  <c:v>4579814.09</c:v>
                </c:pt>
                <c:pt idx="11">
                  <c:v>11132379.16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AE-4C6E-A67C-E980432662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3600"/>
        <c:axId val="-1691513056"/>
        <c:axId val="0"/>
      </c:bar3DChart>
      <c:catAx>
        <c:axId val="-1691513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3056"/>
        <c:crosses val="autoZero"/>
        <c:auto val="1"/>
        <c:lblAlgn val="ctr"/>
        <c:lblOffset val="100"/>
        <c:noMultiLvlLbl val="0"/>
      </c:catAx>
      <c:valAx>
        <c:axId val="-169151305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13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OTRAS PRESTACIONES SOCIALES Y ECONÓMICAS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2025'!$R$89</c:f>
              <c:strCache>
                <c:ptCount val="1"/>
                <c:pt idx="0">
                  <c:v> 5115 OTRAS PRESTACIONES SOCIALES Y ECONOMICAS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2025'!$S$88:$AD$88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2025'!$S$89:$AD$89</c:f>
              <c:numCache>
                <c:formatCode>_(* #,##0.00_);_(* \(#,##0.00\);_(* "-"??_);_(@_)</c:formatCode>
                <c:ptCount val="12"/>
                <c:pt idx="0">
                  <c:v>211617.49</c:v>
                </c:pt>
                <c:pt idx="1">
                  <c:v>193447.84</c:v>
                </c:pt>
                <c:pt idx="2">
                  <c:v>258602.41</c:v>
                </c:pt>
                <c:pt idx="3">
                  <c:v>1103923.8</c:v>
                </c:pt>
                <c:pt idx="4">
                  <c:v>249009.46</c:v>
                </c:pt>
                <c:pt idx="5">
                  <c:v>431581.78</c:v>
                </c:pt>
                <c:pt idx="6">
                  <c:v>378010.04</c:v>
                </c:pt>
                <c:pt idx="7">
                  <c:v>451113.26</c:v>
                </c:pt>
                <c:pt idx="8">
                  <c:v>150265.47</c:v>
                </c:pt>
                <c:pt idx="9">
                  <c:v>503662.09</c:v>
                </c:pt>
                <c:pt idx="10">
                  <c:v>160190.22</c:v>
                </c:pt>
                <c:pt idx="11">
                  <c:v>26612.940000000002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03-4B54-A90A-AFB9CA9AD3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9584"/>
        <c:axId val="-1691512512"/>
        <c:axId val="0"/>
      </c:bar3DChart>
      <c:catAx>
        <c:axId val="-169151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2512"/>
        <c:crosses val="autoZero"/>
        <c:auto val="1"/>
        <c:lblAlgn val="ctr"/>
        <c:lblOffset val="100"/>
        <c:noMultiLvlLbl val="0"/>
      </c:catAx>
      <c:valAx>
        <c:axId val="-169151251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19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PAGO DE ESTÍMULOS A SERVIDORES PÚBLICOS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2025'!$R$113</c:f>
              <c:strCache>
                <c:ptCount val="1"/>
                <c:pt idx="0">
                  <c:v> 5116 PAGO DE ESTIMULOS A SERVIDORES PUBLICOS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2025'!$S$112:$AD$112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2025'!$S$113:$AD$113</c:f>
              <c:numCache>
                <c:formatCode>_(* #,##0.00_);_(* \(#,##0.00\);_(* "-"??_);_(@_)</c:formatCode>
                <c:ptCount val="12"/>
                <c:pt idx="0">
                  <c:v>1440525.84</c:v>
                </c:pt>
                <c:pt idx="1">
                  <c:v>1463365.92</c:v>
                </c:pt>
                <c:pt idx="2">
                  <c:v>1462726.32</c:v>
                </c:pt>
                <c:pt idx="3">
                  <c:v>1567879.92</c:v>
                </c:pt>
                <c:pt idx="4">
                  <c:v>1497420.16</c:v>
                </c:pt>
                <c:pt idx="5">
                  <c:v>1563252.72</c:v>
                </c:pt>
                <c:pt idx="6">
                  <c:v>1570697.68</c:v>
                </c:pt>
                <c:pt idx="7">
                  <c:v>1562841.28</c:v>
                </c:pt>
                <c:pt idx="8">
                  <c:v>1474408</c:v>
                </c:pt>
                <c:pt idx="9">
                  <c:v>1513039.36</c:v>
                </c:pt>
                <c:pt idx="10">
                  <c:v>1538877.6</c:v>
                </c:pt>
                <c:pt idx="11">
                  <c:v>1528750.4000000001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90-415F-8C94-84C6737323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1424"/>
        <c:axId val="-1691510880"/>
        <c:axId val="0"/>
      </c:bar3DChart>
      <c:catAx>
        <c:axId val="-1691511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0880"/>
        <c:crosses val="autoZero"/>
        <c:auto val="1"/>
        <c:lblAlgn val="ctr"/>
        <c:lblOffset val="100"/>
        <c:noMultiLvlLbl val="0"/>
      </c:catAx>
      <c:valAx>
        <c:axId val="-169151088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1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AYUDAS SOCIALES POR DESASTRES NATURALES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2025'!$S$572:$Y$572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2025'!$S$571:$AD$571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2025'!$S$572:$AD$572</c:f>
              <c:numCache>
                <c:formatCode>_(* #,##0.00_);_(* \(#,##0.00\);_(* "-"??_);_(@_)</c:formatCode>
                <c:ptCount val="12"/>
                <c:pt idx="8">
                  <c:v>26600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8-4205-94F0-2947469FD8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25024"/>
        <c:axId val="-1691518496"/>
        <c:axId val="0"/>
      </c:bar3DChart>
      <c:catAx>
        <c:axId val="-169152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18496"/>
        <c:crosses val="autoZero"/>
        <c:auto val="1"/>
        <c:lblAlgn val="ctr"/>
        <c:lblOffset val="100"/>
        <c:noMultiLvlLbl val="0"/>
      </c:catAx>
      <c:valAx>
        <c:axId val="-169151849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2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DISMINUCIÓN DE BIENES POR PÉRDIDA, OBSOLESCENCIA O DETERIORO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2025'!$S$691:$AB$691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 170,902.42 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'GRÁFICAS GASTOS 2025'!$S$690:$AD$690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2025'!$S$691:$AD$691</c:f>
              <c:numCache>
                <c:formatCode>_(* #,##0.00_);_(* \(#,##0.00\);_(* "-"??_);_(@_)</c:formatCode>
                <c:ptCount val="12"/>
                <c:pt idx="6">
                  <c:v>170902.41999999998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E-43BA-8644-BBD3253EBD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24480"/>
        <c:axId val="-1691523936"/>
        <c:axId val="0"/>
      </c:bar3DChart>
      <c:catAx>
        <c:axId val="-169152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23936"/>
        <c:crosses val="autoZero"/>
        <c:auto val="1"/>
        <c:lblAlgn val="ctr"/>
        <c:lblOffset val="100"/>
        <c:noMultiLvlLbl val="0"/>
      </c:catAx>
      <c:valAx>
        <c:axId val="-169152393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24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AYUDAS SOCIALES POR DESASTRES NATURALES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2025'!$A$572</c:f>
              <c:strCache>
                <c:ptCount val="1"/>
                <c:pt idx="0">
                  <c:v> 5244 AYUDAS SOCIALES POR DESASTRES NATURALES 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'GRÁFICAS GASTOS 2025'!$B$571:$M$571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'GRÁFICAS GASTOS 2025'!$B$572:$M$572</c:f>
              <c:numCache>
                <c:formatCode>_(* #,##0.00_);_(* \(#,##0.00\);_(* "-"??_);_(@_)</c:formatCode>
                <c:ptCount val="12"/>
                <c:pt idx="0">
                  <c:v>1586027.59</c:v>
                </c:pt>
                <c:pt idx="5">
                  <c:v>22936271.919999998</c:v>
                </c:pt>
                <c:pt idx="6">
                  <c:v>483472.96</c:v>
                </c:pt>
                <c:pt idx="7">
                  <c:v>6479226.9000000004</c:v>
                </c:pt>
                <c:pt idx="8">
                  <c:v>7721676.8899999997</c:v>
                </c:pt>
                <c:pt idx="9">
                  <c:v>898052.08000000007</c:v>
                </c:pt>
                <c:pt idx="10">
                  <c:v>0</c:v>
                </c:pt>
                <c:pt idx="11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8-4769-A6A3-0CE26B3871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22848"/>
        <c:axId val="-1691522304"/>
        <c:axId val="0"/>
      </c:bar3DChart>
      <c:catAx>
        <c:axId val="-169152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22304"/>
        <c:crosses val="autoZero"/>
        <c:auto val="1"/>
        <c:lblAlgn val="ctr"/>
        <c:lblOffset val="100"/>
        <c:noMultiLvlLbl val="0"/>
      </c:catAx>
      <c:valAx>
        <c:axId val="-16915223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2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DISMINUCIÓN DE BIENES POR PÉRDIDA, OBSOLESCENCIA O DETERIORO</a:t>
            </a:r>
            <a:r>
              <a:rPr lang="es-MX"/>
              <a:t>         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2025'!$A$691</c:f>
              <c:strCache>
                <c:ptCount val="1"/>
                <c:pt idx="0">
                  <c:v>5518 DISMINUCIÓN DE BIENES POR PÉRDIDA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'GRÁFICAS GASTOS 2025'!$B$690:$N$690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2025'!$B$691:$N$691</c:f>
              <c:numCache>
                <c:formatCode>_(* #,##0.00_);_(* \(#,##0.00\);_(* "-"??_);_(@_)</c:formatCode>
                <c:ptCount val="13"/>
                <c:pt idx="5">
                  <c:v>753595.45</c:v>
                </c:pt>
                <c:pt idx="6">
                  <c:v>14217180.02</c:v>
                </c:pt>
                <c:pt idx="7" formatCode="#,##0.00">
                  <c:v>16812912.580000002</c:v>
                </c:pt>
                <c:pt idx="8">
                  <c:v>1493432.4200000002</c:v>
                </c:pt>
                <c:pt idx="9" formatCode="#,##0.00">
                  <c:v>0</c:v>
                </c:pt>
                <c:pt idx="10">
                  <c:v>71685084.49000001</c:v>
                </c:pt>
                <c:pt idx="11">
                  <c:v>0</c:v>
                </c:pt>
                <c:pt idx="12">
                  <c:v>170902.41999999998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2-4479-A043-81444F328A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21760"/>
        <c:axId val="-1691521216"/>
        <c:axId val="0"/>
      </c:bar3DChart>
      <c:catAx>
        <c:axId val="-169152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91521216"/>
        <c:crosses val="autoZero"/>
        <c:auto val="1"/>
        <c:lblAlgn val="ctr"/>
        <c:lblOffset val="100"/>
        <c:noMultiLvlLbl val="0"/>
      </c:catAx>
      <c:valAx>
        <c:axId val="-169152121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2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GASTOS DE LA DEUDA PÚBLICA INTERNA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2025'!$R$652</c:f>
              <c:strCache>
                <c:ptCount val="1"/>
                <c:pt idx="0">
                  <c:v> 5431 GASTOS DE LA DEUDA PÚBLICA INTERNA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2025'!$S$651:$AD$651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2025'!$S$652:$AD$652</c:f>
              <c:numCache>
                <c:formatCode>_(* #,##0.00_);_(* \(#,##0.00\);_(* "-"??_);_(@_)</c:formatCode>
                <c:ptCount val="12"/>
                <c:pt idx="0">
                  <c:v>5738.64</c:v>
                </c:pt>
                <c:pt idx="1">
                  <c:v>6115.7300000000005</c:v>
                </c:pt>
                <c:pt idx="2">
                  <c:v>6142.43</c:v>
                </c:pt>
                <c:pt idx="3">
                  <c:v>126419.63</c:v>
                </c:pt>
                <c:pt idx="4">
                  <c:v>5872.13</c:v>
                </c:pt>
                <c:pt idx="5">
                  <c:v>5400</c:v>
                </c:pt>
                <c:pt idx="6">
                  <c:v>5400</c:v>
                </c:pt>
                <c:pt idx="7">
                  <c:v>6816.39</c:v>
                </c:pt>
                <c:pt idx="8">
                  <c:v>5872.13</c:v>
                </c:pt>
                <c:pt idx="9">
                  <c:v>5872.13</c:v>
                </c:pt>
                <c:pt idx="10">
                  <c:v>5872.13</c:v>
                </c:pt>
                <c:pt idx="11">
                  <c:v>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D-40BE-A675-5CF6B4F35C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91517952"/>
        <c:axId val="-1676444736"/>
        <c:axId val="0"/>
      </c:bar3DChart>
      <c:catAx>
        <c:axId val="-169151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44736"/>
        <c:crosses val="autoZero"/>
        <c:auto val="1"/>
        <c:lblAlgn val="ctr"/>
        <c:lblOffset val="100"/>
        <c:noMultiLvlLbl val="0"/>
      </c:catAx>
      <c:valAx>
        <c:axId val="-167644473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91517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COMISIONES DE LA DEUDA PÚBLICA INTERNA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2025'!$A$632</c:f>
              <c:strCache>
                <c:ptCount val="1"/>
                <c:pt idx="0">
                  <c:v> 5421 COMISIONES DE LA DEUDA PÚBLICA INTERNA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2025'!$B$631:$N$631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2025'!$B$632:$N$632</c:f>
              <c:numCache>
                <c:formatCode>_(* #,##0.00_);_(* \(#,##0.00\);_(*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3450.8800000000006</c:v>
                </c:pt>
                <c:pt idx="7" formatCode="#,##0.0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50-4BA1-9EC1-119D6FE4FD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6465408"/>
        <c:axId val="-1676461600"/>
        <c:axId val="0"/>
      </c:bar3DChart>
      <c:catAx>
        <c:axId val="-16764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61600"/>
        <c:crosses val="autoZero"/>
        <c:auto val="1"/>
        <c:lblAlgn val="ctr"/>
        <c:lblOffset val="100"/>
        <c:noMultiLvlLbl val="0"/>
      </c:catAx>
      <c:valAx>
        <c:axId val="-167646160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646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BASICOS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2025'!$A$275</c:f>
              <c:strCache>
                <c:ptCount val="1"/>
                <c:pt idx="0">
                  <c:v> 5131 SERVICIOS BASICOS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2025'!$B$274:$N$274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2025'!$B$275:$N$275</c:f>
              <c:numCache>
                <c:formatCode>_(* #,##0.00_);_(* \(#,##0.00\);_(* "-"??_);_(@_)</c:formatCode>
                <c:ptCount val="13"/>
                <c:pt idx="0">
                  <c:v>66384085.149999999</c:v>
                </c:pt>
                <c:pt idx="1">
                  <c:v>65209092.340000004</c:v>
                </c:pt>
                <c:pt idx="2">
                  <c:v>57241386.020000003</c:v>
                </c:pt>
                <c:pt idx="3">
                  <c:v>71486469.459999993</c:v>
                </c:pt>
                <c:pt idx="4">
                  <c:v>98672313.180000007</c:v>
                </c:pt>
                <c:pt idx="5">
                  <c:v>99604736.000000015</c:v>
                </c:pt>
                <c:pt idx="6">
                  <c:v>116815672.22</c:v>
                </c:pt>
                <c:pt idx="7">
                  <c:v>94612065.839999989</c:v>
                </c:pt>
                <c:pt idx="8">
                  <c:v>91141632.600000009</c:v>
                </c:pt>
                <c:pt idx="9">
                  <c:v>62862569.870000005</c:v>
                </c:pt>
                <c:pt idx="10">
                  <c:v>58952136.200000003</c:v>
                </c:pt>
                <c:pt idx="11">
                  <c:v>125884262.84999999</c:v>
                </c:pt>
                <c:pt idx="12">
                  <c:v>117961051.42999999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8-44A3-9339-44E5AFD8F9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76352"/>
        <c:axId val="-1678685056"/>
        <c:axId val="0"/>
      </c:bar3DChart>
      <c:catAx>
        <c:axId val="-1678676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85056"/>
        <c:crosses val="autoZero"/>
        <c:auto val="1"/>
        <c:lblAlgn val="ctr"/>
        <c:lblOffset val="100"/>
        <c:noMultiLvlLbl val="0"/>
      </c:catAx>
      <c:valAx>
        <c:axId val="-167868505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7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  <a:p>
            <a:pPr>
              <a:defRPr/>
            </a:pPr>
            <a:r>
              <a:rPr lang="en-US"/>
              <a:t>GASTOS DE LA DEUDA PÚBLICA INTERNA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1287940797242098E-3"/>
          <c:y val="0.2111150398917945"/>
          <c:w val="0.98374241184055156"/>
          <c:h val="0.7077313738605692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2025'!$A$652</c:f>
              <c:strCache>
                <c:ptCount val="1"/>
                <c:pt idx="0">
                  <c:v> 5431 GASTOS DE LA DEUDA PÚBLICA INTERNA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2025'!$B$651:$N$651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2025'!$B$652:$N$652</c:f>
              <c:numCache>
                <c:formatCode>_(* #,##0.00_);_(* \(#,##0.00\);_(*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141975.70000000004</c:v>
                </c:pt>
                <c:pt idx="7" formatCode="#,##0.00">
                  <c:v>144822.79999999999</c:v>
                </c:pt>
                <c:pt idx="8">
                  <c:v>113813.22</c:v>
                </c:pt>
                <c:pt idx="9" formatCode="#,##0.00">
                  <c:v>105056.07</c:v>
                </c:pt>
                <c:pt idx="10">
                  <c:v>172676.19</c:v>
                </c:pt>
                <c:pt idx="11">
                  <c:v>184065.18999999994</c:v>
                </c:pt>
                <c:pt idx="12">
                  <c:v>190921.34000000003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1C-4287-AE36-7885F16E79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6462144"/>
        <c:axId val="-1676464864"/>
        <c:axId val="0"/>
      </c:bar3DChart>
      <c:catAx>
        <c:axId val="-167646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64864"/>
        <c:crosses val="autoZero"/>
        <c:auto val="1"/>
        <c:lblAlgn val="ctr"/>
        <c:lblOffset val="100"/>
        <c:noMultiLvlLbl val="0"/>
      </c:catAx>
      <c:valAx>
        <c:axId val="-167646486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646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vestuario,</a:t>
            </a:r>
            <a:r>
              <a:rPr lang="en-US" sz="1800" baseline="0"/>
              <a:t> blancos, prendas de proteccion y articulos deportivos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1676446912"/>
        <c:axId val="-1676440384"/>
        <c:axId val="0"/>
      </c:bar3DChart>
      <c:catAx>
        <c:axId val="-167644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40384"/>
        <c:crosses val="autoZero"/>
        <c:auto val="1"/>
        <c:lblAlgn val="ctr"/>
        <c:lblOffset val="100"/>
        <c:noMultiLvlLbl val="0"/>
      </c:catAx>
      <c:valAx>
        <c:axId val="-1676440384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469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VESTUARIO, BLANCOS, PRENDAS DE PROTECCION  Y ARTÍCULOS DEPORTIVOS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2025'!$R$727</c:f>
              <c:strCache>
                <c:ptCount val="1"/>
                <c:pt idx="0">
                  <c:v>5127 VESTUARIO, BLANCOS, PRENDAS DE PROTECCIÓN Y ARTÍCULOS DEPORTIVOS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'GRÁFICAS GASTOS 2025'!$S$726:$AD$726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2025'!$S$727:$AD$727</c:f>
              <c:numCache>
                <c:formatCode>#,##0.00</c:formatCode>
                <c:ptCount val="12"/>
                <c:pt idx="0">
                  <c:v>8116872.6400000006</c:v>
                </c:pt>
                <c:pt idx="2">
                  <c:v>40243.26</c:v>
                </c:pt>
                <c:pt idx="3">
                  <c:v>226088.2</c:v>
                </c:pt>
                <c:pt idx="6">
                  <c:v>50535.92</c:v>
                </c:pt>
                <c:pt idx="8" formatCode="_(* #,##0.00_);_(* \(#,##0.00\);_(* &quot;-&quot;??_);_(@_)">
                  <c:v>42770</c:v>
                </c:pt>
                <c:pt idx="9">
                  <c:v>124746.32</c:v>
                </c:pt>
                <c:pt idx="10">
                  <c:v>3363339.6</c:v>
                </c:pt>
                <c:pt idx="11">
                  <c:v>18867.400000000001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C-4AF8-A542-8C0AB8CE78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6440928"/>
        <c:axId val="-1676451264"/>
        <c:axId val="0"/>
      </c:bar3DChart>
      <c:catAx>
        <c:axId val="-167644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51264"/>
        <c:crosses val="autoZero"/>
        <c:auto val="1"/>
        <c:lblAlgn val="ctr"/>
        <c:lblOffset val="100"/>
        <c:noMultiLvlLbl val="0"/>
      </c:catAx>
      <c:valAx>
        <c:axId val="-1676451264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-167644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GASTOS DE EJERCICIOS ANTERIORES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2025'!$R$751</c:f>
              <c:strCache>
                <c:ptCount val="1"/>
                <c:pt idx="0">
                  <c:v> 5591 GASTOS DE EJERCICIOS ANTERIORES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'GRÁFICAS GASTOS 2025'!$S$750:$AD$750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2025'!$S$751:$AD$751</c:f>
              <c:numCache>
                <c:formatCode>_(* #,##0.00_);_(* \(#,##0.00\);_(*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A30-419E-826D-9E485145D6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6449632"/>
        <c:axId val="-1676439840"/>
        <c:axId val="0"/>
      </c:bar3DChart>
      <c:catAx>
        <c:axId val="-167644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39840"/>
        <c:crosses val="autoZero"/>
        <c:auto val="1"/>
        <c:lblAlgn val="ctr"/>
        <c:lblOffset val="100"/>
        <c:noMultiLvlLbl val="0"/>
      </c:catAx>
      <c:valAx>
        <c:axId val="-167643984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644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MATERIALES DE ADMINISTRACION, EMISION DE DOCUMENTOS Y ARTICULOS OFICIALES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2025'!$R$137</c:f>
              <c:strCache>
                <c:ptCount val="1"/>
                <c:pt idx="0">
                  <c:v> 5121 MATERIALES DE ADMINISTRACION, EMISION DE DOCUMENTOS Y ARTICULOS OFICIALES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'GRÁFICAS GASTOS 2025'!$S$136:$AD$136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2025'!$S$137:$AD$137</c:f>
              <c:numCache>
                <c:formatCode>_(* #,##0.00_);_(* \(#,##0.00\);_(* "-"??_);_(@_)</c:formatCode>
                <c:ptCount val="12"/>
                <c:pt idx="0">
                  <c:v>288710.11</c:v>
                </c:pt>
                <c:pt idx="1">
                  <c:v>790131.43</c:v>
                </c:pt>
                <c:pt idx="2">
                  <c:v>806049.94000000006</c:v>
                </c:pt>
                <c:pt idx="3">
                  <c:v>870752.91</c:v>
                </c:pt>
                <c:pt idx="4">
                  <c:v>278181.56</c:v>
                </c:pt>
                <c:pt idx="5">
                  <c:v>1446156.6</c:v>
                </c:pt>
                <c:pt idx="6">
                  <c:v>887255.01</c:v>
                </c:pt>
                <c:pt idx="7">
                  <c:v>450539.68</c:v>
                </c:pt>
                <c:pt idx="8">
                  <c:v>499531.13</c:v>
                </c:pt>
                <c:pt idx="9">
                  <c:v>696725.78</c:v>
                </c:pt>
                <c:pt idx="10">
                  <c:v>474852.78</c:v>
                </c:pt>
                <c:pt idx="11">
                  <c:v>620853.79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D-4FF8-955C-912954E513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6461056"/>
        <c:axId val="-1676445824"/>
        <c:axId val="0"/>
      </c:bar3DChart>
      <c:catAx>
        <c:axId val="-1676461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45824"/>
        <c:crosses val="autoZero"/>
        <c:auto val="1"/>
        <c:lblAlgn val="ctr"/>
        <c:lblOffset val="100"/>
        <c:noMultiLvlLbl val="0"/>
      </c:catAx>
      <c:valAx>
        <c:axId val="-167644582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6461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2025'!$A$727</c:f>
              <c:strCache>
                <c:ptCount val="1"/>
                <c:pt idx="0">
                  <c:v>VESTUARIO, BLANCOS, PRENDAS DE PROTECCIÓN Y ARTÍCULOS DEPORTIVOS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2025'!$B$726:$N$726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2025'!$B$727:$N$727</c:f>
              <c:numCache>
                <c:formatCode>_(* #,##0.00_);_(* \(#,##0.00\);_(* "-"??_);_(@_)</c:formatCode>
                <c:ptCount val="13"/>
                <c:pt idx="8">
                  <c:v>2493152.52</c:v>
                </c:pt>
                <c:pt idx="9" formatCode="#,##0.00">
                  <c:v>4153139.5700000003</c:v>
                </c:pt>
                <c:pt idx="10">
                  <c:v>6429831.7699999996</c:v>
                </c:pt>
                <c:pt idx="11">
                  <c:v>1056099.3700000001</c:v>
                </c:pt>
                <c:pt idx="12">
                  <c:v>11983463.340000002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9-43F5-9540-1CF11FD3C0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6437120"/>
        <c:axId val="-1676446368"/>
        <c:axId val="0"/>
      </c:bar3DChart>
      <c:catAx>
        <c:axId val="-167643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46368"/>
        <c:crosses val="autoZero"/>
        <c:auto val="1"/>
        <c:lblAlgn val="ctr"/>
        <c:lblOffset val="100"/>
        <c:noMultiLvlLbl val="0"/>
      </c:catAx>
      <c:valAx>
        <c:axId val="-167644636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643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2025'!$A$751</c:f>
              <c:strCache>
                <c:ptCount val="1"/>
                <c:pt idx="0">
                  <c:v>GASTOS DE EJERCICIOS ANTERIORES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2025'!$B$750:$N$750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2025'!$B$751:$N$751</c:f>
              <c:numCache>
                <c:formatCode>_(* #,##0.00_);_(* \(#,##0.00\);_(* "-"??_);_(@_)</c:formatCode>
                <c:ptCount val="13"/>
                <c:pt idx="8">
                  <c:v>11827231.089999996</c:v>
                </c:pt>
                <c:pt idx="9" formatCode="#,##0.00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8-44A8-A4F8-3CAC0C5263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6453440"/>
        <c:axId val="-1676452352"/>
        <c:axId val="0"/>
      </c:bar3DChart>
      <c:catAx>
        <c:axId val="-167645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6452352"/>
        <c:crosses val="autoZero"/>
        <c:auto val="1"/>
        <c:lblAlgn val="ctr"/>
        <c:lblOffset val="100"/>
        <c:noMultiLvlLbl val="0"/>
      </c:catAx>
      <c:valAx>
        <c:axId val="-167645235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645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 REMUNERACIONES ADICIONALES Y ESPECIALES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2025'!$A$47</c:f>
              <c:strCache>
                <c:ptCount val="1"/>
                <c:pt idx="0">
                  <c:v> 5113 REMUNERACIONES ADICIONALES Y ESPECIALES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'GRÁFICAS GASTOS 2025'!$B$46:$N$46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2025'!$B$47:$N$47</c:f>
              <c:numCache>
                <c:formatCode>_(* #,##0.00_);_(* \(#,##0.00\);_(* "-"??_);_(@_)</c:formatCode>
                <c:ptCount val="13"/>
                <c:pt idx="0">
                  <c:v>38463659.560000002</c:v>
                </c:pt>
                <c:pt idx="1">
                  <c:v>46956045.549999997</c:v>
                </c:pt>
                <c:pt idx="2">
                  <c:v>46515003.990000002</c:v>
                </c:pt>
                <c:pt idx="3">
                  <c:v>55443619.960000001</c:v>
                </c:pt>
                <c:pt idx="4">
                  <c:v>55586721.939999998</c:v>
                </c:pt>
                <c:pt idx="5">
                  <c:v>59676600.480000004</c:v>
                </c:pt>
                <c:pt idx="6">
                  <c:v>63493198.75</c:v>
                </c:pt>
                <c:pt idx="7">
                  <c:v>64019458.840000004</c:v>
                </c:pt>
                <c:pt idx="8">
                  <c:v>75532636.299999997</c:v>
                </c:pt>
                <c:pt idx="9">
                  <c:v>80327072.920000002</c:v>
                </c:pt>
                <c:pt idx="10">
                  <c:v>87686475.140000015</c:v>
                </c:pt>
                <c:pt idx="11">
                  <c:v>98422614.020000011</c:v>
                </c:pt>
                <c:pt idx="12">
                  <c:v>102486446.41000001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9-4DCA-914E-5FBA564501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3016400"/>
        <c:axId val="443020560"/>
        <c:axId val="0"/>
      </c:bar3DChart>
      <c:catAx>
        <c:axId val="44301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3020560"/>
        <c:crosses val="autoZero"/>
        <c:auto val="1"/>
        <c:lblAlgn val="ctr"/>
        <c:lblOffset val="100"/>
        <c:noMultiLvlLbl val="0"/>
      </c:catAx>
      <c:valAx>
        <c:axId val="44302056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44301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INTERESES DE LA DEUDA PUBLICA INTERNA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2025'!$A$613</c:f>
              <c:strCache>
                <c:ptCount val="1"/>
                <c:pt idx="0">
                  <c:v> 5411 INTERESES DE LA DEUDA PUBLICA INTERNA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'GRÁFICAS GASTOS 2025'!$B$612:$N$612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2025'!$B$613:$N$613</c:f>
              <c:numCache>
                <c:formatCode>_(* #,##0.00_);_(* \(#,##0.00\);_(* "-"??_);_(@_)</c:formatCode>
                <c:ptCount val="13"/>
                <c:pt idx="0">
                  <c:v>424149.4</c:v>
                </c:pt>
                <c:pt idx="2">
                  <c:v>3286968.01</c:v>
                </c:pt>
                <c:pt idx="3">
                  <c:v>3881485.91</c:v>
                </c:pt>
                <c:pt idx="4">
                  <c:v>5549941.6300000008</c:v>
                </c:pt>
                <c:pt idx="5">
                  <c:v>5814665.3799999999</c:v>
                </c:pt>
                <c:pt idx="6">
                  <c:v>5580787.5900000008</c:v>
                </c:pt>
                <c:pt idx="7" formatCode="#,##0.00">
                  <c:v>3817352.8099999991</c:v>
                </c:pt>
                <c:pt idx="8">
                  <c:v>2597844.54</c:v>
                </c:pt>
                <c:pt idx="9">
                  <c:v>3596700.6200000006</c:v>
                </c:pt>
                <c:pt idx="10">
                  <c:v>4400144.4000000004</c:v>
                </c:pt>
                <c:pt idx="11">
                  <c:v>3424757.9400000004</c:v>
                </c:pt>
                <c:pt idx="12">
                  <c:v>1911265.7199999997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7-4A6B-B2EB-C10DB79898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13380368"/>
        <c:axId val="713380784"/>
        <c:axId val="0"/>
      </c:bar3DChart>
      <c:catAx>
        <c:axId val="71338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13380784"/>
        <c:crosses val="autoZero"/>
        <c:auto val="1"/>
        <c:lblAlgn val="ctr"/>
        <c:lblOffset val="100"/>
        <c:noMultiLvlLbl val="0"/>
      </c:catAx>
      <c:valAx>
        <c:axId val="71338078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71338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COMISIONES DE LA DEUDA PÚBLICA INTERNA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2025'!$R$632</c:f>
              <c:strCache>
                <c:ptCount val="1"/>
                <c:pt idx="0">
                  <c:v> 5421 COMISIONES DE LA DEUDA PÚBLICA INTERNA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'GRÁFICAS GASTOS 2025'!$S$631:$AD$631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'GRÁFICAS GASTOS 2025'!$S$632:$AD$632</c:f>
              <c:numCache>
                <c:formatCode>_(* #,##0.00_);_(* \(#,##0.00\);_(*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E828-40C5-8F31-D4F9675F42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3001424"/>
        <c:axId val="443006000"/>
        <c:axId val="0"/>
      </c:bar3DChart>
      <c:catAx>
        <c:axId val="4430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3006000"/>
        <c:crosses val="autoZero"/>
        <c:auto val="1"/>
        <c:lblAlgn val="ctr"/>
        <c:lblOffset val="100"/>
        <c:noMultiLvlLbl val="0"/>
      </c:catAx>
      <c:valAx>
        <c:axId val="44300600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44300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PROFESIONALES, CIENTIFICOS Y TECNICOS Y OTROS SERVICIOS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2025'!$A$316</c:f>
              <c:strCache>
                <c:ptCount val="1"/>
                <c:pt idx="0">
                  <c:v> 5133 SERVICIOS PROFESIONALES, CIENTIFICOS Y TECNICOS Y OTROS SERVICIOS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2025'!$B$315:$N$315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2025'!$B$316:$N$316</c:f>
              <c:numCache>
                <c:formatCode>_(* #,##0.00_);_(* \(#,##0.00\);_(* "-"??_);_(@_)</c:formatCode>
                <c:ptCount val="13"/>
                <c:pt idx="0">
                  <c:v>22647100.170000002</c:v>
                </c:pt>
                <c:pt idx="1">
                  <c:v>46401351.630000003</c:v>
                </c:pt>
                <c:pt idx="2">
                  <c:v>51307864.909999996</c:v>
                </c:pt>
                <c:pt idx="3">
                  <c:v>52599236.93</c:v>
                </c:pt>
                <c:pt idx="4">
                  <c:v>66083105.510000005</c:v>
                </c:pt>
                <c:pt idx="5">
                  <c:v>52627923.789999999</c:v>
                </c:pt>
                <c:pt idx="6">
                  <c:v>34317041.490000002</c:v>
                </c:pt>
                <c:pt idx="7">
                  <c:v>32816171.130000003</c:v>
                </c:pt>
                <c:pt idx="8">
                  <c:v>63793384.219999999</c:v>
                </c:pt>
                <c:pt idx="9">
                  <c:v>50658303.300000004</c:v>
                </c:pt>
                <c:pt idx="10">
                  <c:v>43220944.68</c:v>
                </c:pt>
                <c:pt idx="11">
                  <c:v>38749240.109999999</c:v>
                </c:pt>
                <c:pt idx="12">
                  <c:v>40868045.289999999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D1-4C4C-8B50-E7C9991073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89408"/>
        <c:axId val="-1678683968"/>
        <c:axId val="0"/>
      </c:bar3DChart>
      <c:catAx>
        <c:axId val="-1678689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83968"/>
        <c:crosses val="autoZero"/>
        <c:auto val="1"/>
        <c:lblAlgn val="ctr"/>
        <c:lblOffset val="100"/>
        <c:noMultiLvlLbl val="0"/>
      </c:catAx>
      <c:valAx>
        <c:axId val="-167868396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8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SERVICIOS FINANCIEROS, BANCARIOS Y COMERCIALES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'GRÁFICAS GASTOS 2025'!$A$335</c:f>
              <c:strCache>
                <c:ptCount val="1"/>
                <c:pt idx="0">
                  <c:v> 5134 SERVICIOS FINANCIEROS, BANCARIOS Y COMERCIALES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'GRÁFICAS GASTOS 2025'!$B$334:$N$334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'GRÁFICAS GASTOS 2025'!$B$335:$N$335</c:f>
              <c:numCache>
                <c:formatCode>_(* #,##0.00_);_(* \(#,##0.00\);_(* "-"??_);_(@_)</c:formatCode>
                <c:ptCount val="13"/>
                <c:pt idx="0">
                  <c:v>9945532.8800000008</c:v>
                </c:pt>
                <c:pt idx="1">
                  <c:v>9913839.25</c:v>
                </c:pt>
                <c:pt idx="2">
                  <c:v>7188184.0800000001</c:v>
                </c:pt>
                <c:pt idx="3">
                  <c:v>8595074.8499999996</c:v>
                </c:pt>
                <c:pt idx="4">
                  <c:v>9205769.9000000004</c:v>
                </c:pt>
                <c:pt idx="5">
                  <c:v>9882024.7700000033</c:v>
                </c:pt>
                <c:pt idx="6">
                  <c:v>11316212.16</c:v>
                </c:pt>
                <c:pt idx="7">
                  <c:v>12295532.029999999</c:v>
                </c:pt>
                <c:pt idx="8">
                  <c:v>10401796.41</c:v>
                </c:pt>
                <c:pt idx="9">
                  <c:v>5760033.6399999997</c:v>
                </c:pt>
                <c:pt idx="10">
                  <c:v>8494114.8000000007</c:v>
                </c:pt>
                <c:pt idx="11">
                  <c:v>9649424.1099999994</c:v>
                </c:pt>
                <c:pt idx="12">
                  <c:v>14488902.399999999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0-47D6-8427-A108DDB6E1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1678684512"/>
        <c:axId val="-1678682880"/>
        <c:axId val="0"/>
      </c:bar3DChart>
      <c:catAx>
        <c:axId val="-1678684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78682880"/>
        <c:crosses val="autoZero"/>
        <c:auto val="1"/>
        <c:lblAlgn val="ctr"/>
        <c:lblOffset val="100"/>
        <c:noMultiLvlLbl val="0"/>
      </c:catAx>
      <c:valAx>
        <c:axId val="-167868288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167868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8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9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0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8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9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0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8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9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0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9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0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7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7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7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16" Type="http://schemas.openxmlformats.org/officeDocument/2006/relationships/chart" Target="../charts/chart1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142872</xdr:colOff>
      <xdr:row>138</xdr:row>
      <xdr:rowOff>57150</xdr:rowOff>
    </xdr:from>
    <xdr:to>
      <xdr:col>14</xdr:col>
      <xdr:colOff>27214</xdr:colOff>
      <xdr:row>154</xdr:row>
      <xdr:rowOff>142875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158</xdr:row>
      <xdr:rowOff>161924</xdr:rowOff>
    </xdr:from>
    <xdr:to>
      <xdr:col>14</xdr:col>
      <xdr:colOff>23812</xdr:colOff>
      <xdr:row>174</xdr:row>
      <xdr:rowOff>119062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177</xdr:row>
      <xdr:rowOff>95250</xdr:rowOff>
    </xdr:from>
    <xdr:to>
      <xdr:col>13</xdr:col>
      <xdr:colOff>1319892</xdr:colOff>
      <xdr:row>193</xdr:row>
      <xdr:rowOff>83343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196</xdr:row>
      <xdr:rowOff>133349</xdr:rowOff>
    </xdr:from>
    <xdr:to>
      <xdr:col>14</xdr:col>
      <xdr:colOff>119062</xdr:colOff>
      <xdr:row>213</xdr:row>
      <xdr:rowOff>35718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238</xdr:row>
      <xdr:rowOff>28574</xdr:rowOff>
    </xdr:from>
    <xdr:to>
      <xdr:col>13</xdr:col>
      <xdr:colOff>1292679</xdr:colOff>
      <xdr:row>253</xdr:row>
      <xdr:rowOff>11905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256</xdr:row>
      <xdr:rowOff>180974</xdr:rowOff>
    </xdr:from>
    <xdr:to>
      <xdr:col>14</xdr:col>
      <xdr:colOff>27214</xdr:colOff>
      <xdr:row>272</xdr:row>
      <xdr:rowOff>11905</xdr:rowOff>
    </xdr:to>
    <xdr:graphicFrame macro="">
      <xdr:nvGraphicFramePr>
        <xdr:cNvPr id="7" name="8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47622</xdr:colOff>
      <xdr:row>275</xdr:row>
      <xdr:rowOff>161924</xdr:rowOff>
    </xdr:from>
    <xdr:to>
      <xdr:col>14</xdr:col>
      <xdr:colOff>23811</xdr:colOff>
      <xdr:row>291</xdr:row>
      <xdr:rowOff>23811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28573</xdr:colOff>
      <xdr:row>316</xdr:row>
      <xdr:rowOff>180975</xdr:rowOff>
    </xdr:from>
    <xdr:to>
      <xdr:col>14</xdr:col>
      <xdr:colOff>13607</xdr:colOff>
      <xdr:row>332</xdr:row>
      <xdr:rowOff>71437</xdr:rowOff>
    </xdr:to>
    <xdr:graphicFrame macro="">
      <xdr:nvGraphicFramePr>
        <xdr:cNvPr id="9" name="10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335</xdr:row>
      <xdr:rowOff>114299</xdr:rowOff>
    </xdr:from>
    <xdr:to>
      <xdr:col>14</xdr:col>
      <xdr:colOff>27214</xdr:colOff>
      <xdr:row>350</xdr:row>
      <xdr:rowOff>130968</xdr:rowOff>
    </xdr:to>
    <xdr:graphicFrame macro="">
      <xdr:nvGraphicFramePr>
        <xdr:cNvPr id="10" name="11 Gráfic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353</xdr:row>
      <xdr:rowOff>133350</xdr:rowOff>
    </xdr:from>
    <xdr:to>
      <xdr:col>14</xdr:col>
      <xdr:colOff>68036</xdr:colOff>
      <xdr:row>369</xdr:row>
      <xdr:rowOff>23812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393</xdr:row>
      <xdr:rowOff>161924</xdr:rowOff>
    </xdr:from>
    <xdr:to>
      <xdr:col>14</xdr:col>
      <xdr:colOff>0</xdr:colOff>
      <xdr:row>409</xdr:row>
      <xdr:rowOff>190499</xdr:rowOff>
    </xdr:to>
    <xdr:graphicFrame macro="">
      <xdr:nvGraphicFramePr>
        <xdr:cNvPr id="12" name="13 Gráfic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414</xdr:row>
      <xdr:rowOff>9524</xdr:rowOff>
    </xdr:from>
    <xdr:to>
      <xdr:col>14</xdr:col>
      <xdr:colOff>0</xdr:colOff>
      <xdr:row>428</xdr:row>
      <xdr:rowOff>178593</xdr:rowOff>
    </xdr:to>
    <xdr:graphicFrame macro="">
      <xdr:nvGraphicFramePr>
        <xdr:cNvPr id="13" name="14 Gráfic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432</xdr:row>
      <xdr:rowOff>180975</xdr:rowOff>
    </xdr:from>
    <xdr:to>
      <xdr:col>14</xdr:col>
      <xdr:colOff>68036</xdr:colOff>
      <xdr:row>448</xdr:row>
      <xdr:rowOff>1</xdr:rowOff>
    </xdr:to>
    <xdr:graphicFrame macro="">
      <xdr:nvGraphicFramePr>
        <xdr:cNvPr id="14" name="15 Gráfic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38098</xdr:colOff>
      <xdr:row>451</xdr:row>
      <xdr:rowOff>59531</xdr:rowOff>
    </xdr:from>
    <xdr:to>
      <xdr:col>14</xdr:col>
      <xdr:colOff>0</xdr:colOff>
      <xdr:row>467</xdr:row>
      <xdr:rowOff>95250</xdr:rowOff>
    </xdr:to>
    <xdr:graphicFrame macro="">
      <xdr:nvGraphicFramePr>
        <xdr:cNvPr id="15" name="16 Gráfico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47624</xdr:colOff>
      <xdr:row>470</xdr:row>
      <xdr:rowOff>59531</xdr:rowOff>
    </xdr:from>
    <xdr:to>
      <xdr:col>14</xdr:col>
      <xdr:colOff>13607</xdr:colOff>
      <xdr:row>486</xdr:row>
      <xdr:rowOff>119062</xdr:rowOff>
    </xdr:to>
    <xdr:graphicFrame macro="">
      <xdr:nvGraphicFramePr>
        <xdr:cNvPr id="16" name="17 Gráfico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489</xdr:row>
      <xdr:rowOff>95251</xdr:rowOff>
    </xdr:from>
    <xdr:to>
      <xdr:col>14</xdr:col>
      <xdr:colOff>13607</xdr:colOff>
      <xdr:row>505</xdr:row>
      <xdr:rowOff>142875</xdr:rowOff>
    </xdr:to>
    <xdr:graphicFrame macro="">
      <xdr:nvGraphicFramePr>
        <xdr:cNvPr id="17" name="18 Gráfico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509</xdr:row>
      <xdr:rowOff>59531</xdr:rowOff>
    </xdr:from>
    <xdr:to>
      <xdr:col>14</xdr:col>
      <xdr:colOff>27214</xdr:colOff>
      <xdr:row>526</xdr:row>
      <xdr:rowOff>0</xdr:rowOff>
    </xdr:to>
    <xdr:graphicFrame macro="">
      <xdr:nvGraphicFramePr>
        <xdr:cNvPr id="18" name="19 Gráfico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529</xdr:row>
      <xdr:rowOff>47626</xdr:rowOff>
    </xdr:from>
    <xdr:to>
      <xdr:col>14</xdr:col>
      <xdr:colOff>71436</xdr:colOff>
      <xdr:row>545</xdr:row>
      <xdr:rowOff>0</xdr:rowOff>
    </xdr:to>
    <xdr:graphicFrame macro="">
      <xdr:nvGraphicFramePr>
        <xdr:cNvPr id="19" name="20 Gráfico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548</xdr:row>
      <xdr:rowOff>83344</xdr:rowOff>
    </xdr:from>
    <xdr:to>
      <xdr:col>14</xdr:col>
      <xdr:colOff>54429</xdr:colOff>
      <xdr:row>568</xdr:row>
      <xdr:rowOff>166687</xdr:rowOff>
    </xdr:to>
    <xdr:graphicFrame macro="">
      <xdr:nvGraphicFramePr>
        <xdr:cNvPr id="20" name="21 Gráfico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250032</xdr:colOff>
      <xdr:row>590</xdr:row>
      <xdr:rowOff>59530</xdr:rowOff>
    </xdr:from>
    <xdr:to>
      <xdr:col>14</xdr:col>
      <xdr:colOff>40822</xdr:colOff>
      <xdr:row>608</xdr:row>
      <xdr:rowOff>190499</xdr:rowOff>
    </xdr:to>
    <xdr:graphicFrame macro="">
      <xdr:nvGraphicFramePr>
        <xdr:cNvPr id="21" name="22 Gráfic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231321</xdr:colOff>
      <xdr:row>708</xdr:row>
      <xdr:rowOff>139472</xdr:rowOff>
    </xdr:from>
    <xdr:to>
      <xdr:col>14</xdr:col>
      <xdr:colOff>71437</xdr:colOff>
      <xdr:row>723</xdr:row>
      <xdr:rowOff>234721</xdr:rowOff>
    </xdr:to>
    <xdr:graphicFrame macro="">
      <xdr:nvGraphicFramePr>
        <xdr:cNvPr id="22" name="23 Gráfico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17</xdr:col>
      <xdr:colOff>73138</xdr:colOff>
      <xdr:row>160</xdr:row>
      <xdr:rowOff>166346</xdr:rowOff>
    </xdr:from>
    <xdr:to>
      <xdr:col>30</xdr:col>
      <xdr:colOff>13607</xdr:colOff>
      <xdr:row>174</xdr:row>
      <xdr:rowOff>166345</xdr:rowOff>
    </xdr:to>
    <xdr:graphicFrame macro="">
      <xdr:nvGraphicFramePr>
        <xdr:cNvPr id="24" name="25 Gráfico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17</xdr:col>
      <xdr:colOff>791</xdr:colOff>
      <xdr:row>178</xdr:row>
      <xdr:rowOff>119062</xdr:rowOff>
    </xdr:from>
    <xdr:to>
      <xdr:col>29</xdr:col>
      <xdr:colOff>1023936</xdr:colOff>
      <xdr:row>193</xdr:row>
      <xdr:rowOff>107155</xdr:rowOff>
    </xdr:to>
    <xdr:graphicFrame macro="">
      <xdr:nvGraphicFramePr>
        <xdr:cNvPr id="25" name="26 Gráfico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17</xdr:col>
      <xdr:colOff>11906</xdr:colOff>
      <xdr:row>197</xdr:row>
      <xdr:rowOff>154781</xdr:rowOff>
    </xdr:from>
    <xdr:to>
      <xdr:col>30</xdr:col>
      <xdr:colOff>23812</xdr:colOff>
      <xdr:row>213</xdr:row>
      <xdr:rowOff>119063</xdr:rowOff>
    </xdr:to>
    <xdr:graphicFrame macro="">
      <xdr:nvGraphicFramePr>
        <xdr:cNvPr id="26" name="27 Gráfico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17</xdr:col>
      <xdr:colOff>31749</xdr:colOff>
      <xdr:row>238</xdr:row>
      <xdr:rowOff>119061</xdr:rowOff>
    </xdr:from>
    <xdr:to>
      <xdr:col>29</xdr:col>
      <xdr:colOff>1012031</xdr:colOff>
      <xdr:row>253</xdr:row>
      <xdr:rowOff>83344</xdr:rowOff>
    </xdr:to>
    <xdr:graphicFrame macro="">
      <xdr:nvGraphicFramePr>
        <xdr:cNvPr id="27" name="28 Gráfico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16</xdr:col>
      <xdr:colOff>121783</xdr:colOff>
      <xdr:row>257</xdr:row>
      <xdr:rowOff>154780</xdr:rowOff>
    </xdr:from>
    <xdr:to>
      <xdr:col>29</xdr:col>
      <xdr:colOff>1134496</xdr:colOff>
      <xdr:row>272</xdr:row>
      <xdr:rowOff>107155</xdr:rowOff>
    </xdr:to>
    <xdr:graphicFrame macro="">
      <xdr:nvGraphicFramePr>
        <xdr:cNvPr id="28" name="29 Gráfico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15</xdr:col>
      <xdr:colOff>3071811</xdr:colOff>
      <xdr:row>277</xdr:row>
      <xdr:rowOff>0</xdr:rowOff>
    </xdr:from>
    <xdr:to>
      <xdr:col>30</xdr:col>
      <xdr:colOff>11906</xdr:colOff>
      <xdr:row>291</xdr:row>
      <xdr:rowOff>119062</xdr:rowOff>
    </xdr:to>
    <xdr:graphicFrame macro="">
      <xdr:nvGraphicFramePr>
        <xdr:cNvPr id="29" name="30 Gráfico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17</xdr:col>
      <xdr:colOff>792</xdr:colOff>
      <xdr:row>317</xdr:row>
      <xdr:rowOff>71438</xdr:rowOff>
    </xdr:from>
    <xdr:to>
      <xdr:col>29</xdr:col>
      <xdr:colOff>1035843</xdr:colOff>
      <xdr:row>332</xdr:row>
      <xdr:rowOff>119062</xdr:rowOff>
    </xdr:to>
    <xdr:graphicFrame macro="">
      <xdr:nvGraphicFramePr>
        <xdr:cNvPr id="30" name="31 Gráfico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17</xdr:col>
      <xdr:colOff>31750</xdr:colOff>
      <xdr:row>336</xdr:row>
      <xdr:rowOff>47624</xdr:rowOff>
    </xdr:from>
    <xdr:to>
      <xdr:col>30</xdr:col>
      <xdr:colOff>23812</xdr:colOff>
      <xdr:row>350</xdr:row>
      <xdr:rowOff>119061</xdr:rowOff>
    </xdr:to>
    <xdr:graphicFrame macro="">
      <xdr:nvGraphicFramePr>
        <xdr:cNvPr id="31" name="32 Gráfico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17</xdr:col>
      <xdr:colOff>11906</xdr:colOff>
      <xdr:row>355</xdr:row>
      <xdr:rowOff>71437</xdr:rowOff>
    </xdr:from>
    <xdr:to>
      <xdr:col>29</xdr:col>
      <xdr:colOff>1012031</xdr:colOff>
      <xdr:row>369</xdr:row>
      <xdr:rowOff>107155</xdr:rowOff>
    </xdr:to>
    <xdr:graphicFrame macro="">
      <xdr:nvGraphicFramePr>
        <xdr:cNvPr id="32" name="33 Gráfico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17</xdr:col>
      <xdr:colOff>18256</xdr:colOff>
      <xdr:row>394</xdr:row>
      <xdr:rowOff>100012</xdr:rowOff>
    </xdr:from>
    <xdr:to>
      <xdr:col>29</xdr:col>
      <xdr:colOff>1002505</xdr:colOff>
      <xdr:row>410</xdr:row>
      <xdr:rowOff>111919</xdr:rowOff>
    </xdr:to>
    <xdr:graphicFrame macro="">
      <xdr:nvGraphicFramePr>
        <xdr:cNvPr id="33" name="34 Gráfico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17</xdr:col>
      <xdr:colOff>53746</xdr:colOff>
      <xdr:row>414</xdr:row>
      <xdr:rowOff>59531</xdr:rowOff>
    </xdr:from>
    <xdr:to>
      <xdr:col>30</xdr:col>
      <xdr:colOff>220549</xdr:colOff>
      <xdr:row>429</xdr:row>
      <xdr:rowOff>119062</xdr:rowOff>
    </xdr:to>
    <xdr:graphicFrame macro="">
      <xdr:nvGraphicFramePr>
        <xdr:cNvPr id="34" name="35 Gráfico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17</xdr:col>
      <xdr:colOff>49211</xdr:colOff>
      <xdr:row>433</xdr:row>
      <xdr:rowOff>11906</xdr:rowOff>
    </xdr:from>
    <xdr:to>
      <xdr:col>30</xdr:col>
      <xdr:colOff>83342</xdr:colOff>
      <xdr:row>448</xdr:row>
      <xdr:rowOff>107156</xdr:rowOff>
    </xdr:to>
    <xdr:graphicFrame macro="">
      <xdr:nvGraphicFramePr>
        <xdr:cNvPr id="35" name="36 Gráfico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17</xdr:col>
      <xdr:colOff>19842</xdr:colOff>
      <xdr:row>453</xdr:row>
      <xdr:rowOff>130968</xdr:rowOff>
    </xdr:from>
    <xdr:to>
      <xdr:col>30</xdr:col>
      <xdr:colOff>11905</xdr:colOff>
      <xdr:row>467</xdr:row>
      <xdr:rowOff>130967</xdr:rowOff>
    </xdr:to>
    <xdr:graphicFrame macro="">
      <xdr:nvGraphicFramePr>
        <xdr:cNvPr id="36" name="37 Gráfico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15</xdr:col>
      <xdr:colOff>3071811</xdr:colOff>
      <xdr:row>472</xdr:row>
      <xdr:rowOff>47625</xdr:rowOff>
    </xdr:from>
    <xdr:to>
      <xdr:col>29</xdr:col>
      <xdr:colOff>1023937</xdr:colOff>
      <xdr:row>486</xdr:row>
      <xdr:rowOff>142874</xdr:rowOff>
    </xdr:to>
    <xdr:graphicFrame macro="">
      <xdr:nvGraphicFramePr>
        <xdr:cNvPr id="37" name="38 Gráfico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17</xdr:col>
      <xdr:colOff>7935</xdr:colOff>
      <xdr:row>492</xdr:row>
      <xdr:rowOff>154781</xdr:rowOff>
    </xdr:from>
    <xdr:to>
      <xdr:col>29</xdr:col>
      <xdr:colOff>1012030</xdr:colOff>
      <xdr:row>506</xdr:row>
      <xdr:rowOff>47624</xdr:rowOff>
    </xdr:to>
    <xdr:graphicFrame macro="">
      <xdr:nvGraphicFramePr>
        <xdr:cNvPr id="38" name="39 Gráfico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17</xdr:col>
      <xdr:colOff>15875</xdr:colOff>
      <xdr:row>511</xdr:row>
      <xdr:rowOff>142876</xdr:rowOff>
    </xdr:from>
    <xdr:to>
      <xdr:col>29</xdr:col>
      <xdr:colOff>1035843</xdr:colOff>
      <xdr:row>526</xdr:row>
      <xdr:rowOff>119062</xdr:rowOff>
    </xdr:to>
    <xdr:graphicFrame macro="">
      <xdr:nvGraphicFramePr>
        <xdr:cNvPr id="39" name="40 Gráfico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17</xdr:col>
      <xdr:colOff>19844</xdr:colOff>
      <xdr:row>530</xdr:row>
      <xdr:rowOff>85725</xdr:rowOff>
    </xdr:from>
    <xdr:to>
      <xdr:col>30</xdr:col>
      <xdr:colOff>11906</xdr:colOff>
      <xdr:row>545</xdr:row>
      <xdr:rowOff>50005</xdr:rowOff>
    </xdr:to>
    <xdr:graphicFrame macro="">
      <xdr:nvGraphicFramePr>
        <xdr:cNvPr id="40" name="41 Gráfico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17</xdr:col>
      <xdr:colOff>59531</xdr:colOff>
      <xdr:row>549</xdr:row>
      <xdr:rowOff>178594</xdr:rowOff>
    </xdr:from>
    <xdr:to>
      <xdr:col>30</xdr:col>
      <xdr:colOff>35718</xdr:colOff>
      <xdr:row>568</xdr:row>
      <xdr:rowOff>154781</xdr:rowOff>
    </xdr:to>
    <xdr:graphicFrame macro="">
      <xdr:nvGraphicFramePr>
        <xdr:cNvPr id="41" name="42 Gráfico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17</xdr:col>
      <xdr:colOff>35718</xdr:colOff>
      <xdr:row>592</xdr:row>
      <xdr:rowOff>130969</xdr:rowOff>
    </xdr:from>
    <xdr:to>
      <xdr:col>30</xdr:col>
      <xdr:colOff>47623</xdr:colOff>
      <xdr:row>609</xdr:row>
      <xdr:rowOff>35719</xdr:rowOff>
    </xdr:to>
    <xdr:graphicFrame macro="">
      <xdr:nvGraphicFramePr>
        <xdr:cNvPr id="42" name="43 Gráfico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0</xdr:colOff>
      <xdr:row>216</xdr:row>
      <xdr:rowOff>168274</xdr:rowOff>
    </xdr:from>
    <xdr:to>
      <xdr:col>14</xdr:col>
      <xdr:colOff>23812</xdr:colOff>
      <xdr:row>233</xdr:row>
      <xdr:rowOff>130969</xdr:rowOff>
    </xdr:to>
    <xdr:graphicFrame macro="">
      <xdr:nvGraphicFramePr>
        <xdr:cNvPr id="43" name="44 Gráfico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0</xdr:colOff>
      <xdr:row>294</xdr:row>
      <xdr:rowOff>95250</xdr:rowOff>
    </xdr:from>
    <xdr:to>
      <xdr:col>14</xdr:col>
      <xdr:colOff>40820</xdr:colOff>
      <xdr:row>312</xdr:row>
      <xdr:rowOff>107156</xdr:rowOff>
    </xdr:to>
    <xdr:graphicFrame macro="">
      <xdr:nvGraphicFramePr>
        <xdr:cNvPr id="44" name="45 Gráfico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0</xdr:colOff>
      <xdr:row>372</xdr:row>
      <xdr:rowOff>166687</xdr:rowOff>
    </xdr:from>
    <xdr:to>
      <xdr:col>14</xdr:col>
      <xdr:colOff>0</xdr:colOff>
      <xdr:row>389</xdr:row>
      <xdr:rowOff>154780</xdr:rowOff>
    </xdr:to>
    <xdr:graphicFrame macro="">
      <xdr:nvGraphicFramePr>
        <xdr:cNvPr id="45" name="46 Gráfico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17</xdr:col>
      <xdr:colOff>15874</xdr:colOff>
      <xdr:row>217</xdr:row>
      <xdr:rowOff>107156</xdr:rowOff>
    </xdr:from>
    <xdr:to>
      <xdr:col>30</xdr:col>
      <xdr:colOff>35717</xdr:colOff>
      <xdr:row>234</xdr:row>
      <xdr:rowOff>71437</xdr:rowOff>
    </xdr:to>
    <xdr:graphicFrame macro="">
      <xdr:nvGraphicFramePr>
        <xdr:cNvPr id="46" name="47 Gráfico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17</xdr:col>
      <xdr:colOff>35718</xdr:colOff>
      <xdr:row>295</xdr:row>
      <xdr:rowOff>142875</xdr:rowOff>
    </xdr:from>
    <xdr:to>
      <xdr:col>29</xdr:col>
      <xdr:colOff>1023937</xdr:colOff>
      <xdr:row>313</xdr:row>
      <xdr:rowOff>71436</xdr:rowOff>
    </xdr:to>
    <xdr:graphicFrame macro="">
      <xdr:nvGraphicFramePr>
        <xdr:cNvPr id="47" name="48 Gráfico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17</xdr:col>
      <xdr:colOff>49211</xdr:colOff>
      <xdr:row>374</xdr:row>
      <xdr:rowOff>146844</xdr:rowOff>
    </xdr:from>
    <xdr:to>
      <xdr:col>30</xdr:col>
      <xdr:colOff>71436</xdr:colOff>
      <xdr:row>390</xdr:row>
      <xdr:rowOff>134936</xdr:rowOff>
    </xdr:to>
    <xdr:graphicFrame macro="">
      <xdr:nvGraphicFramePr>
        <xdr:cNvPr id="48" name="49 Gráfico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17</xdr:col>
      <xdr:colOff>53575</xdr:colOff>
      <xdr:row>769</xdr:row>
      <xdr:rowOff>92867</xdr:rowOff>
    </xdr:from>
    <xdr:to>
      <xdr:col>30</xdr:col>
      <xdr:colOff>35718</xdr:colOff>
      <xdr:row>795</xdr:row>
      <xdr:rowOff>107156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5953</xdr:colOff>
      <xdr:row>769</xdr:row>
      <xdr:rowOff>45244</xdr:rowOff>
    </xdr:from>
    <xdr:to>
      <xdr:col>13</xdr:col>
      <xdr:colOff>1387929</xdr:colOff>
      <xdr:row>795</xdr:row>
      <xdr:rowOff>130970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15</xdr:col>
      <xdr:colOff>3047999</xdr:colOff>
      <xdr:row>137</xdr:row>
      <xdr:rowOff>11906</xdr:rowOff>
    </xdr:from>
    <xdr:to>
      <xdr:col>29</xdr:col>
      <xdr:colOff>1012030</xdr:colOff>
      <xdr:row>139</xdr:row>
      <xdr:rowOff>119061</xdr:rowOff>
    </xdr:to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12353924" y="26681906"/>
          <a:ext cx="16594931" cy="4881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5.1.2.1 Materiales de Administración, Emisión de Documentos y Artículos Oficiales: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materiales y útiles de oficina, limpieza, impresión y reproducción, para el procesamiento en equipos y bienes informáticos; materiales estadísticos, geográficos, de apoyo informativo y didáctico para centros de enseñanza e investigación; materiales requeridos para el registro e identificación en trámites oficiales y servicios a la población. </a:t>
          </a:r>
        </a:p>
      </xdr:txBody>
    </xdr:sp>
    <xdr:clientData/>
  </xdr:twoCellAnchor>
  <xdr:twoCellAnchor>
    <xdr:from>
      <xdr:col>15</xdr:col>
      <xdr:colOff>3071811</xdr:colOff>
      <xdr:row>158</xdr:row>
      <xdr:rowOff>11906</xdr:rowOff>
    </xdr:from>
    <xdr:to>
      <xdr:col>30</xdr:col>
      <xdr:colOff>11904</xdr:colOff>
      <xdr:row>160</xdr:row>
      <xdr:rowOff>83344</xdr:rowOff>
    </xdr:to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12358686" y="30682406"/>
          <a:ext cx="16637793" cy="4524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5.1.2.2 Alimentos y Utensilios: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productos alimenticios y utensilios necesarios para el servicio de alimentación en apoyo de las actividades de los servidores públicos y los requeridos en la prestación de servicios públicos en unidades de salud, educativas y de readaptación social, entre otros. </a:t>
          </a:r>
          <a:endParaRPr lang="es-MX" sz="1100"/>
        </a:p>
      </xdr:txBody>
    </xdr:sp>
    <xdr:clientData/>
  </xdr:twoCellAnchor>
  <xdr:twoCellAnchor>
    <xdr:from>
      <xdr:col>15</xdr:col>
      <xdr:colOff>3059907</xdr:colOff>
      <xdr:row>177</xdr:row>
      <xdr:rowOff>11906</xdr:rowOff>
    </xdr:from>
    <xdr:to>
      <xdr:col>29</xdr:col>
      <xdr:colOff>1023937</xdr:colOff>
      <xdr:row>178</xdr:row>
      <xdr:rowOff>71437</xdr:rowOff>
    </xdr:to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12356307" y="34492406"/>
          <a:ext cx="16604455" cy="2500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5.1.2.4 Materiales y Artículos de Construcción y de Reparación: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materiales y artículos utilizados en la construcción, reconstrucción, ampliación, adaptación, mejora, conservación, reparación y mantenimiento de bienes inmuebles. </a:t>
          </a:r>
        </a:p>
        <a:p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</xdr:txBody>
    </xdr:sp>
    <xdr:clientData/>
  </xdr:twoCellAnchor>
  <xdr:twoCellAnchor>
    <xdr:from>
      <xdr:col>17</xdr:col>
      <xdr:colOff>11908</xdr:colOff>
      <xdr:row>196</xdr:row>
      <xdr:rowOff>35719</xdr:rowOff>
    </xdr:from>
    <xdr:to>
      <xdr:col>30</xdr:col>
      <xdr:colOff>11906</xdr:colOff>
      <xdr:row>197</xdr:row>
      <xdr:rowOff>154781</xdr:rowOff>
    </xdr:to>
    <xdr:sp macro="" textlink="">
      <xdr:nvSpPr>
        <xdr:cNvPr id="54" name="CuadroTexto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12365833" y="38326219"/>
          <a:ext cx="16630648" cy="3095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5.1.2.5 Productos Químicos, Farmacéuticos y de Laboratorio: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Importe del gasto por sustancias, productos químicos y farmacéuticos de aplicación humana o animal; así como toda clase de materiales y suministros médicos y de laboratorio.</a:t>
          </a:r>
          <a:endParaRPr lang="es-MX" sz="1100"/>
        </a:p>
      </xdr:txBody>
    </xdr:sp>
    <xdr:clientData/>
  </xdr:twoCellAnchor>
  <xdr:twoCellAnchor>
    <xdr:from>
      <xdr:col>17</xdr:col>
      <xdr:colOff>0</xdr:colOff>
      <xdr:row>216</xdr:row>
      <xdr:rowOff>23811</xdr:rowOff>
    </xdr:from>
    <xdr:to>
      <xdr:col>30</xdr:col>
      <xdr:colOff>11906</xdr:colOff>
      <xdr:row>217</xdr:row>
      <xdr:rowOff>107156</xdr:rowOff>
    </xdr:to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12353925" y="42124311"/>
          <a:ext cx="16642556" cy="273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5.1.2.6 Combustibles, Lubricantes y Aditivos: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combustibles, lubricantes y aditivos de todo tipo, necesarios para el funcionamiento del parque vehicular terrestre, aéreos, marítimo, lacustre y fluvial; así como de la maquinaria y equipo que lo utiliza.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>
            <a:effectLst/>
          </a:endParaRPr>
        </a:p>
        <a:p>
          <a:endParaRPr lang="es-MX" sz="1100"/>
        </a:p>
      </xdr:txBody>
    </xdr:sp>
    <xdr:clientData/>
  </xdr:twoCellAnchor>
  <xdr:twoCellAnchor>
    <xdr:from>
      <xdr:col>17</xdr:col>
      <xdr:colOff>16669</xdr:colOff>
      <xdr:row>237</xdr:row>
      <xdr:rowOff>11906</xdr:rowOff>
    </xdr:from>
    <xdr:to>
      <xdr:col>29</xdr:col>
      <xdr:colOff>1012031</xdr:colOff>
      <xdr:row>238</xdr:row>
      <xdr:rowOff>95250</xdr:rowOff>
    </xdr:to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12370594" y="46112906"/>
          <a:ext cx="16578262" cy="2738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5.1.2.8 Materiales y Suministros para Seguridad: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materiales, sustancias explosivas y prendas de protección personal necesarias en los programas de seguridad. </a:t>
          </a:r>
          <a:endParaRPr lang="es-MX" sz="1100"/>
        </a:p>
      </xdr:txBody>
    </xdr:sp>
    <xdr:clientData/>
  </xdr:twoCellAnchor>
  <xdr:twoCellAnchor>
    <xdr:from>
      <xdr:col>15</xdr:col>
      <xdr:colOff>3059905</xdr:colOff>
      <xdr:row>256</xdr:row>
      <xdr:rowOff>11907</xdr:rowOff>
    </xdr:from>
    <xdr:to>
      <xdr:col>29</xdr:col>
      <xdr:colOff>1023936</xdr:colOff>
      <xdr:row>257</xdr:row>
      <xdr:rowOff>95250</xdr:rowOff>
    </xdr:to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12356305" y="49922907"/>
          <a:ext cx="16604456" cy="2738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5.1.2.9 Herramientas, Refacciones y Accesorios Menores: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toda clase de refacciones, accesorios, herramientas menores y demás bienes de consumo del mismo género, necesarios para la conservación de los bienes inmuebles y muebles. </a:t>
          </a:r>
          <a:endParaRPr lang="es-MX" sz="1100"/>
        </a:p>
      </xdr:txBody>
    </xdr:sp>
    <xdr:clientData/>
  </xdr:twoCellAnchor>
  <xdr:twoCellAnchor>
    <xdr:from>
      <xdr:col>17</xdr:col>
      <xdr:colOff>11907</xdr:colOff>
      <xdr:row>275</xdr:row>
      <xdr:rowOff>23812</xdr:rowOff>
    </xdr:from>
    <xdr:to>
      <xdr:col>29</xdr:col>
      <xdr:colOff>1047748</xdr:colOff>
      <xdr:row>276</xdr:row>
      <xdr:rowOff>142875</xdr:rowOff>
    </xdr:to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12365832" y="53554312"/>
          <a:ext cx="16618741" cy="3095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5.1.3.1 Servicios Generales: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Comprende el importe del gasto por todo tipo de servicios que se contraten con particulares o instituciones del propio sector público; así como los servicios oficiales requeridos para el desempeño </a:t>
          </a:r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 actividades vinculadas con la función pública. </a:t>
          </a:r>
          <a:endParaRPr lang="es-MX" sz="1100"/>
        </a:p>
      </xdr:txBody>
    </xdr:sp>
    <xdr:clientData/>
  </xdr:twoCellAnchor>
  <xdr:twoCellAnchor>
    <xdr:from>
      <xdr:col>17</xdr:col>
      <xdr:colOff>11907</xdr:colOff>
      <xdr:row>316</xdr:row>
      <xdr:rowOff>35719</xdr:rowOff>
    </xdr:from>
    <xdr:to>
      <xdr:col>30</xdr:col>
      <xdr:colOff>-1</xdr:colOff>
      <xdr:row>317</xdr:row>
      <xdr:rowOff>71437</xdr:rowOff>
    </xdr:to>
    <xdr:sp macro="" textlink="">
      <xdr:nvSpPr>
        <xdr:cNvPr id="60" name="CuadroTexto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12365832" y="61567219"/>
          <a:ext cx="16618742" cy="226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5.1.3.3 Servicios Profesionales, Científicos y Técnicos y Otros Servicios: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contratación de personas físicas y morales para la prestación de servicios profesionales independientes </a:t>
          </a:r>
          <a:endParaRPr lang="es-MX" sz="1100"/>
        </a:p>
      </xdr:txBody>
    </xdr:sp>
    <xdr:clientData/>
  </xdr:twoCellAnchor>
  <xdr:twoCellAnchor>
    <xdr:from>
      <xdr:col>17</xdr:col>
      <xdr:colOff>23812</xdr:colOff>
      <xdr:row>335</xdr:row>
      <xdr:rowOff>35718</xdr:rowOff>
    </xdr:from>
    <xdr:to>
      <xdr:col>29</xdr:col>
      <xdr:colOff>1012031</xdr:colOff>
      <xdr:row>336</xdr:row>
      <xdr:rowOff>47625</xdr:rowOff>
    </xdr:to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12377737" y="65186718"/>
          <a:ext cx="16571119" cy="2024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5.1.3.4 Servicios Financieros, Bancarios y Comerciales: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servicios financieros, bancarios y comerciales. </a:t>
          </a:r>
          <a:endParaRPr lang="es-MX" sz="1100"/>
        </a:p>
      </xdr:txBody>
    </xdr:sp>
    <xdr:clientData/>
  </xdr:twoCellAnchor>
  <xdr:twoCellAnchor>
    <xdr:from>
      <xdr:col>17</xdr:col>
      <xdr:colOff>23812</xdr:colOff>
      <xdr:row>353</xdr:row>
      <xdr:rowOff>11907</xdr:rowOff>
    </xdr:from>
    <xdr:to>
      <xdr:col>29</xdr:col>
      <xdr:colOff>1035843</xdr:colOff>
      <xdr:row>355</xdr:row>
      <xdr:rowOff>71437</xdr:rowOff>
    </xdr:to>
    <xdr:sp macro="" textlink="">
      <xdr:nvSpPr>
        <xdr:cNvPr id="62" name="CuadroTexto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12377737" y="68782407"/>
          <a:ext cx="16594931" cy="4405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5.1.3.5 Servicios de Instalación, Reparación, Mantenimiento y Conservación: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servicios para la instalación, reparación, mantenimiento y conservación de toda clase de bienes muebles e </a:t>
          </a:r>
        </a:p>
        <a:p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inmuebles, incluye los deducibles de seguros y excluye los gastos por concepto de mantenimiento y rehabilitación de la obra pública. </a:t>
          </a:r>
          <a:endParaRPr lang="es-MX" sz="1100"/>
        </a:p>
      </xdr:txBody>
    </xdr:sp>
    <xdr:clientData/>
  </xdr:twoCellAnchor>
  <xdr:twoCellAnchor>
    <xdr:from>
      <xdr:col>17</xdr:col>
      <xdr:colOff>11908</xdr:colOff>
      <xdr:row>372</xdr:row>
      <xdr:rowOff>35718</xdr:rowOff>
    </xdr:from>
    <xdr:to>
      <xdr:col>30</xdr:col>
      <xdr:colOff>11906</xdr:colOff>
      <xdr:row>374</xdr:row>
      <xdr:rowOff>107155</xdr:rowOff>
    </xdr:to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12365833" y="72425718"/>
          <a:ext cx="16630648" cy="4524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5.1.3.6 Servicios de Comunicación Social y Publicidad: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 realización y difusión de mensajes y campañas para informar a la población sobre los programas, servicios públicos y el quehacer gubernamental en general; así como la publicidad comercial de los productos y servicios que generan ingresos para el ente público. Incluye la contratación de servicios de impresión y publicación de información; así como al montaje de espectáculos culturales y celebraciones que demande el ente público. </a:t>
          </a:r>
          <a:endParaRPr lang="es-MX" sz="1100"/>
        </a:p>
      </xdr:txBody>
    </xdr:sp>
    <xdr:clientData/>
  </xdr:twoCellAnchor>
  <xdr:twoCellAnchor>
    <xdr:from>
      <xdr:col>17</xdr:col>
      <xdr:colOff>11907</xdr:colOff>
      <xdr:row>393</xdr:row>
      <xdr:rowOff>23812</xdr:rowOff>
    </xdr:from>
    <xdr:to>
      <xdr:col>29</xdr:col>
      <xdr:colOff>1035843</xdr:colOff>
      <xdr:row>394</xdr:row>
      <xdr:rowOff>47625</xdr:rowOff>
    </xdr:to>
    <xdr:sp macro="" textlink="">
      <xdr:nvSpPr>
        <xdr:cNvPr id="64" name="CuadroTexto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12365832" y="76414312"/>
          <a:ext cx="16606836" cy="2143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5.1.3.7 Servicios de Traslado y Viáticos: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servicios de traslado, instalación y viáticos del personal, cuando por el desempeño de sus labores propias o comisiones de trabajo, requieran trasladarse a lugares distintos al de su adscripción. </a:t>
          </a:r>
          <a:endParaRPr lang="es-MX" sz="1100"/>
        </a:p>
      </xdr:txBody>
    </xdr:sp>
    <xdr:clientData/>
  </xdr:twoCellAnchor>
  <xdr:twoCellAnchor>
    <xdr:from>
      <xdr:col>17</xdr:col>
      <xdr:colOff>11905</xdr:colOff>
      <xdr:row>413</xdr:row>
      <xdr:rowOff>23812</xdr:rowOff>
    </xdr:from>
    <xdr:to>
      <xdr:col>29</xdr:col>
      <xdr:colOff>1012030</xdr:colOff>
      <xdr:row>414</xdr:row>
      <xdr:rowOff>47625</xdr:rowOff>
    </xdr:to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12365830" y="80224312"/>
          <a:ext cx="16583025" cy="2143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5.1.3.8 Servicios Oficiales: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servicios relacionados con la celebración de actos y ceremonias oficiales realizadas por el ente público. </a:t>
          </a:r>
          <a:endParaRPr lang="es-MX" sz="1100"/>
        </a:p>
      </xdr:txBody>
    </xdr:sp>
    <xdr:clientData/>
  </xdr:twoCellAnchor>
  <xdr:twoCellAnchor>
    <xdr:from>
      <xdr:col>17</xdr:col>
      <xdr:colOff>11907</xdr:colOff>
      <xdr:row>432</xdr:row>
      <xdr:rowOff>11906</xdr:rowOff>
    </xdr:from>
    <xdr:to>
      <xdr:col>30</xdr:col>
      <xdr:colOff>11906</xdr:colOff>
      <xdr:row>433</xdr:row>
      <xdr:rowOff>11906</xdr:rowOff>
    </xdr:to>
    <xdr:sp macro="" textlink="">
      <xdr:nvSpPr>
        <xdr:cNvPr id="66" name="CuadroTexto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12365832" y="83831906"/>
          <a:ext cx="16630649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5.1.3.9 Otros Servicios Generales: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servicios generales, no incluidos en las cuentas anteriores.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565,568.00</a:t>
          </a:r>
          <a:r>
            <a:rPr lang="es-MX"/>
            <a:t>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s-MX" sz="1100"/>
        </a:p>
      </xdr:txBody>
    </xdr:sp>
    <xdr:clientData/>
  </xdr:twoCellAnchor>
  <xdr:twoCellAnchor>
    <xdr:from>
      <xdr:col>15</xdr:col>
      <xdr:colOff>3059907</xdr:colOff>
      <xdr:row>451</xdr:row>
      <xdr:rowOff>11906</xdr:rowOff>
    </xdr:from>
    <xdr:to>
      <xdr:col>30</xdr:col>
      <xdr:colOff>47625</xdr:colOff>
      <xdr:row>454</xdr:row>
      <xdr:rowOff>11906</xdr:rowOff>
    </xdr:to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12356307" y="87451406"/>
          <a:ext cx="16675893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 TRANSFERENCIAS, ASIGNACIONES, SUBSIDIOS Y OTRAS AYUDAS: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Comprende el importe del gasto por las transferencias, asignaciones, subsidios y otras ayudas destinadas en forma directa o indirecta a los sectores público, privado y externo. </a:t>
          </a:r>
        </a:p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5.2.1 Transferencias Internas y Asignaciones al Sector Público: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Comprende el importe del gasto por transferencias internas y asignaciones, a los entes públicos contenidos en el Presupuesto de Egresos con el objeto de sufragar gastos inherentes a sus atribuciones. </a:t>
          </a:r>
          <a:endParaRPr lang="es-MX" sz="1100"/>
        </a:p>
      </xdr:txBody>
    </xdr:sp>
    <xdr:clientData/>
  </xdr:twoCellAnchor>
  <xdr:twoCellAnchor>
    <xdr:from>
      <xdr:col>17</xdr:col>
      <xdr:colOff>11905</xdr:colOff>
      <xdr:row>470</xdr:row>
      <xdr:rowOff>11908</xdr:rowOff>
    </xdr:from>
    <xdr:to>
      <xdr:col>30</xdr:col>
      <xdr:colOff>-1</xdr:colOff>
      <xdr:row>472</xdr:row>
      <xdr:rowOff>119062</xdr:rowOff>
    </xdr:to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12365830" y="91070908"/>
          <a:ext cx="16618744" cy="4881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5.2.2.1 Transferencias a Entidades Paraestatales: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las transferencias a entidades, que no presuponen la contraprestación de bienes o servicios, destinadas a entidades paraestatales no empresariales y no financieras, empresariales y no financieras, públicas financieras, de control presupuestario indirecto, con el objeto de financiar gastos inherentes a sus funciones </a:t>
          </a:r>
          <a:endParaRPr lang="es-MX" sz="1100"/>
        </a:p>
      </xdr:txBody>
    </xdr:sp>
    <xdr:clientData/>
  </xdr:twoCellAnchor>
  <xdr:twoCellAnchor>
    <xdr:from>
      <xdr:col>17</xdr:col>
      <xdr:colOff>11907</xdr:colOff>
      <xdr:row>489</xdr:row>
      <xdr:rowOff>35718</xdr:rowOff>
    </xdr:from>
    <xdr:to>
      <xdr:col>29</xdr:col>
      <xdr:colOff>1035843</xdr:colOff>
      <xdr:row>492</xdr:row>
      <xdr:rowOff>142875</xdr:rowOff>
    </xdr:to>
    <xdr:sp macro="" textlink="">
      <xdr:nvSpPr>
        <xdr:cNvPr id="70" name="CuadroTexto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12365832" y="94714218"/>
          <a:ext cx="16606836" cy="6786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5.2.3 Subsidios y Subvenciones: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Comprende el importe del gasto por los subsidios y subvenciones que se otorgan para el desarrollo de actividades prioritarias de interés general a través del ente público a los diferentes sectores de la sociedad. </a:t>
          </a:r>
        </a:p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5.2.3.1 Subsidios: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los subsidios destinadas a promover y fomentar las operaciones del beneficiario; mantener los niveles en los precios; apoyar el consumo, la distribución y comercialización de los bienes; motivar la inversión; cubrir impactos financieros; promover la innovación tecnológica; así como para el fomento de las actividades agropecuarias, industriales o de servicios y vivienda. </a:t>
          </a:r>
          <a:endParaRPr lang="es-MX" sz="1100"/>
        </a:p>
      </xdr:txBody>
    </xdr:sp>
    <xdr:clientData/>
  </xdr:twoCellAnchor>
  <xdr:twoCellAnchor>
    <xdr:from>
      <xdr:col>17</xdr:col>
      <xdr:colOff>23812</xdr:colOff>
      <xdr:row>509</xdr:row>
      <xdr:rowOff>35718</xdr:rowOff>
    </xdr:from>
    <xdr:to>
      <xdr:col>30</xdr:col>
      <xdr:colOff>11906</xdr:colOff>
      <xdr:row>511</xdr:row>
      <xdr:rowOff>142875</xdr:rowOff>
    </xdr:to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12377737" y="98524218"/>
          <a:ext cx="16618744" cy="4881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5.2.4 Ayudas Sociales: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Comprende el importe del gasto por las ayudas sociales que el ente público otorga a personas, instituciones y diversos sectores de la población para propósitos sociales. </a:t>
          </a:r>
        </a:p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5.2.4.1 Ayudas Sociales a Personas: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las ayudas sociales a personas destinadas al auxilio o ayudas especiales que no revisten carácter permanente, otorgadas por el ente público a personas u hogares para propósitos sociales. </a:t>
          </a:r>
          <a:endParaRPr lang="es-MX" sz="1100"/>
        </a:p>
      </xdr:txBody>
    </xdr:sp>
    <xdr:clientData/>
  </xdr:twoCellAnchor>
  <xdr:twoCellAnchor>
    <xdr:from>
      <xdr:col>17</xdr:col>
      <xdr:colOff>0</xdr:colOff>
      <xdr:row>529</xdr:row>
      <xdr:rowOff>23814</xdr:rowOff>
    </xdr:from>
    <xdr:to>
      <xdr:col>30</xdr:col>
      <xdr:colOff>11905</xdr:colOff>
      <xdr:row>530</xdr:row>
      <xdr:rowOff>107156</xdr:rowOff>
    </xdr:to>
    <xdr:sp macro="" textlink="">
      <xdr:nvSpPr>
        <xdr:cNvPr id="72" name="CuadroTexto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12353925" y="102322314"/>
          <a:ext cx="16642555" cy="273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5.2.4.2 Becas: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las becas destinadas a becas y otras ayudas para programas de formación o capacitación acordadas con personas. </a:t>
          </a:r>
          <a:endParaRPr lang="es-MX" sz="1100"/>
        </a:p>
      </xdr:txBody>
    </xdr:sp>
    <xdr:clientData/>
  </xdr:twoCellAnchor>
  <xdr:twoCellAnchor>
    <xdr:from>
      <xdr:col>17</xdr:col>
      <xdr:colOff>11907</xdr:colOff>
      <xdr:row>548</xdr:row>
      <xdr:rowOff>11905</xdr:rowOff>
    </xdr:from>
    <xdr:to>
      <xdr:col>29</xdr:col>
      <xdr:colOff>1035843</xdr:colOff>
      <xdr:row>549</xdr:row>
      <xdr:rowOff>71437</xdr:rowOff>
    </xdr:to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12365832" y="105929905"/>
          <a:ext cx="16606836" cy="2500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5.2.4.3 Ayudas Sociales a Instituciones: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las ayudas sociales a instituciones destinadas para la atención de gastos corrientes de establecimientos de enseñanza, cooperativismo y de interés público. </a:t>
          </a:r>
          <a:endParaRPr lang="es-MX" sz="1100"/>
        </a:p>
      </xdr:txBody>
    </xdr:sp>
    <xdr:clientData/>
  </xdr:twoCellAnchor>
  <xdr:twoCellAnchor>
    <xdr:from>
      <xdr:col>17</xdr:col>
      <xdr:colOff>23813</xdr:colOff>
      <xdr:row>590</xdr:row>
      <xdr:rowOff>23814</xdr:rowOff>
    </xdr:from>
    <xdr:to>
      <xdr:col>29</xdr:col>
      <xdr:colOff>1035843</xdr:colOff>
      <xdr:row>592</xdr:row>
      <xdr:rowOff>107155</xdr:rowOff>
    </xdr:to>
    <xdr:sp macro="" textlink="">
      <xdr:nvSpPr>
        <xdr:cNvPr id="74" name="CuadroTexto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/>
      </xdr:nvSpPr>
      <xdr:spPr>
        <a:xfrm>
          <a:off x="12377738" y="113942814"/>
          <a:ext cx="16594930" cy="4643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5.2.5.1 Pensiones: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pensiones , que cubre el Gobierno Federal, Estatal y Municipal, o bien el Instituto de Seguridad Social correspondiente, conforme al régimen legal establecido, así como los pagos adicionales derivados de compromisos contractuales con el personal retirado. </a:t>
          </a:r>
          <a:endParaRPr lang="es-MX" sz="1100"/>
        </a:p>
      </xdr:txBody>
    </xdr:sp>
    <xdr:clientData/>
  </xdr:twoCellAnchor>
  <xdr:twoCellAnchor>
    <xdr:from>
      <xdr:col>17</xdr:col>
      <xdr:colOff>28575</xdr:colOff>
      <xdr:row>708</xdr:row>
      <xdr:rowOff>11906</xdr:rowOff>
    </xdr:from>
    <xdr:to>
      <xdr:col>30</xdr:col>
      <xdr:colOff>-1</xdr:colOff>
      <xdr:row>711</xdr:row>
      <xdr:rowOff>-1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/>
      </xdr:nvSpPr>
      <xdr:spPr>
        <a:xfrm>
          <a:off x="12382500" y="136514681"/>
          <a:ext cx="16602074" cy="5595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5.6.1.1 Construcción en Bienes no Capitalizable: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Comprende la transferencia de capital a otros entes público, el importe del gasto destinado a construcción en bienes de dominio público y/o conservación de obras, proyectos productivos, acciones de fomento y en general a todos aquellos gastos destinados a aumentar, conservar y mejorar el patrimonio. </a:t>
          </a:r>
          <a:r>
            <a:rPr lang="es-MX" sz="11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Cuenta adicionada DOF 02-01-2013 </a:t>
          </a:r>
          <a:endParaRPr lang="es-MX" sz="1100"/>
        </a:p>
      </xdr:txBody>
    </xdr:sp>
    <xdr:clientData/>
  </xdr:twoCellAnchor>
  <xdr:twoCellAnchor>
    <xdr:from>
      <xdr:col>17</xdr:col>
      <xdr:colOff>23813</xdr:colOff>
      <xdr:row>294</xdr:row>
      <xdr:rowOff>11907</xdr:rowOff>
    </xdr:from>
    <xdr:to>
      <xdr:col>30</xdr:col>
      <xdr:colOff>-1</xdr:colOff>
      <xdr:row>295</xdr:row>
      <xdr:rowOff>95250</xdr:rowOff>
    </xdr:to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12377738" y="57161907"/>
          <a:ext cx="16606836" cy="2738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5.1.3.2 Servicios de Arrendamiento: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concepto de arrendamiento </a:t>
          </a:r>
          <a:endParaRPr lang="es-MX" sz="1100"/>
        </a:p>
      </xdr:txBody>
    </xdr:sp>
    <xdr:clientData/>
  </xdr:twoCellAnchor>
  <xdr:twoCellAnchor>
    <xdr:from>
      <xdr:col>0</xdr:col>
      <xdr:colOff>35714</xdr:colOff>
      <xdr:row>4</xdr:row>
      <xdr:rowOff>0</xdr:rowOff>
    </xdr:from>
    <xdr:to>
      <xdr:col>14</xdr:col>
      <xdr:colOff>9524</xdr:colOff>
      <xdr:row>21</xdr:row>
      <xdr:rowOff>23812</xdr:rowOff>
    </xdr:to>
    <xdr:graphicFrame macro="">
      <xdr:nvGraphicFramePr>
        <xdr:cNvPr id="78" name="3 Gráfico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59531</xdr:colOff>
      <xdr:row>25</xdr:row>
      <xdr:rowOff>119062</xdr:rowOff>
    </xdr:from>
    <xdr:to>
      <xdr:col>13</xdr:col>
      <xdr:colOff>1279072</xdr:colOff>
      <xdr:row>42</xdr:row>
      <xdr:rowOff>14287</xdr:rowOff>
    </xdr:to>
    <xdr:graphicFrame macro="">
      <xdr:nvGraphicFramePr>
        <xdr:cNvPr id="79" name="3 Gráfico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0</xdr:colOff>
      <xdr:row>68</xdr:row>
      <xdr:rowOff>0</xdr:rowOff>
    </xdr:from>
    <xdr:to>
      <xdr:col>13</xdr:col>
      <xdr:colOff>1292679</xdr:colOff>
      <xdr:row>86</xdr:row>
      <xdr:rowOff>0</xdr:rowOff>
    </xdr:to>
    <xdr:graphicFrame macro="">
      <xdr:nvGraphicFramePr>
        <xdr:cNvPr id="80" name="3 Gráfico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1</xdr:colOff>
      <xdr:row>90</xdr:row>
      <xdr:rowOff>0</xdr:rowOff>
    </xdr:from>
    <xdr:to>
      <xdr:col>14</xdr:col>
      <xdr:colOff>54429</xdr:colOff>
      <xdr:row>107</xdr:row>
      <xdr:rowOff>142875</xdr:rowOff>
    </xdr:to>
    <xdr:graphicFrame macro="">
      <xdr:nvGraphicFramePr>
        <xdr:cNvPr id="81" name="3 Gráfico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0</xdr:col>
      <xdr:colOff>1</xdr:colOff>
      <xdr:row>114</xdr:row>
      <xdr:rowOff>0</xdr:rowOff>
    </xdr:from>
    <xdr:to>
      <xdr:col>14</xdr:col>
      <xdr:colOff>0</xdr:colOff>
      <xdr:row>132</xdr:row>
      <xdr:rowOff>11906</xdr:rowOff>
    </xdr:to>
    <xdr:graphicFrame macro="">
      <xdr:nvGraphicFramePr>
        <xdr:cNvPr id="82" name="3 Gráfico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17</xdr:col>
      <xdr:colOff>154782</xdr:colOff>
      <xdr:row>614</xdr:row>
      <xdr:rowOff>47624</xdr:rowOff>
    </xdr:from>
    <xdr:to>
      <xdr:col>30</xdr:col>
      <xdr:colOff>142875</xdr:colOff>
      <xdr:row>629</xdr:row>
      <xdr:rowOff>178593</xdr:rowOff>
    </xdr:to>
    <xdr:graphicFrame macro="">
      <xdr:nvGraphicFramePr>
        <xdr:cNvPr id="83" name="43 Gráfico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17</xdr:col>
      <xdr:colOff>27214</xdr:colOff>
      <xdr:row>672</xdr:row>
      <xdr:rowOff>108857</xdr:rowOff>
    </xdr:from>
    <xdr:to>
      <xdr:col>29</xdr:col>
      <xdr:colOff>1051151</xdr:colOff>
      <xdr:row>688</xdr:row>
      <xdr:rowOff>6801</xdr:rowOff>
    </xdr:to>
    <xdr:graphicFrame macro="">
      <xdr:nvGraphicFramePr>
        <xdr:cNvPr id="84" name="43 Gráfico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17</xdr:col>
      <xdr:colOff>35719</xdr:colOff>
      <xdr:row>710</xdr:row>
      <xdr:rowOff>83343</xdr:rowOff>
    </xdr:from>
    <xdr:to>
      <xdr:col>29</xdr:col>
      <xdr:colOff>1023937</xdr:colOff>
      <xdr:row>723</xdr:row>
      <xdr:rowOff>154781</xdr:rowOff>
    </xdr:to>
    <xdr:graphicFrame macro="">
      <xdr:nvGraphicFramePr>
        <xdr:cNvPr id="85" name="43 Gráfico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204107</xdr:colOff>
      <xdr:row>672</xdr:row>
      <xdr:rowOff>231321</xdr:rowOff>
    </xdr:from>
    <xdr:to>
      <xdr:col>14</xdr:col>
      <xdr:colOff>71437</xdr:colOff>
      <xdr:row>688</xdr:row>
      <xdr:rowOff>81641</xdr:rowOff>
    </xdr:to>
    <xdr:graphicFrame macro="">
      <xdr:nvGraphicFramePr>
        <xdr:cNvPr id="86" name="23 Gráfico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17</xdr:col>
      <xdr:colOff>13606</xdr:colOff>
      <xdr:row>4</xdr:row>
      <xdr:rowOff>83343</xdr:rowOff>
    </xdr:from>
    <xdr:to>
      <xdr:col>29</xdr:col>
      <xdr:colOff>1029605</xdr:colOff>
      <xdr:row>21</xdr:row>
      <xdr:rowOff>125412</xdr:rowOff>
    </xdr:to>
    <xdr:graphicFrame macro="">
      <xdr:nvGraphicFramePr>
        <xdr:cNvPr id="88" name="24 Gráfico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17</xdr:col>
      <xdr:colOff>0</xdr:colOff>
      <xdr:row>27</xdr:row>
      <xdr:rowOff>159544</xdr:rowOff>
    </xdr:from>
    <xdr:to>
      <xdr:col>29</xdr:col>
      <xdr:colOff>1015999</xdr:colOff>
      <xdr:row>45</xdr:row>
      <xdr:rowOff>20638</xdr:rowOff>
    </xdr:to>
    <xdr:graphicFrame macro="">
      <xdr:nvGraphicFramePr>
        <xdr:cNvPr id="89" name="24 Gráfico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16</xdr:col>
      <xdr:colOff>129722</xdr:colOff>
      <xdr:row>48</xdr:row>
      <xdr:rowOff>71437</xdr:rowOff>
    </xdr:from>
    <xdr:to>
      <xdr:col>29</xdr:col>
      <xdr:colOff>1140845</xdr:colOff>
      <xdr:row>64</xdr:row>
      <xdr:rowOff>23813</xdr:rowOff>
    </xdr:to>
    <xdr:graphicFrame macro="">
      <xdr:nvGraphicFramePr>
        <xdr:cNvPr id="90" name="24 Gráfico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17</xdr:col>
      <xdr:colOff>30163</xdr:colOff>
      <xdr:row>69</xdr:row>
      <xdr:rowOff>14287</xdr:rowOff>
    </xdr:from>
    <xdr:to>
      <xdr:col>29</xdr:col>
      <xdr:colOff>1029494</xdr:colOff>
      <xdr:row>85</xdr:row>
      <xdr:rowOff>165894</xdr:rowOff>
    </xdr:to>
    <xdr:graphicFrame macro="">
      <xdr:nvGraphicFramePr>
        <xdr:cNvPr id="91" name="24 Gráfico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17</xdr:col>
      <xdr:colOff>40821</xdr:colOff>
      <xdr:row>90</xdr:row>
      <xdr:rowOff>219415</xdr:rowOff>
    </xdr:from>
    <xdr:to>
      <xdr:col>29</xdr:col>
      <xdr:colOff>1056820</xdr:colOff>
      <xdr:row>108</xdr:row>
      <xdr:rowOff>16556</xdr:rowOff>
    </xdr:to>
    <xdr:graphicFrame macro="">
      <xdr:nvGraphicFramePr>
        <xdr:cNvPr id="92" name="24 Gráfico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15</xdr:col>
      <xdr:colOff>63500</xdr:colOff>
      <xdr:row>114</xdr:row>
      <xdr:rowOff>97518</xdr:rowOff>
    </xdr:from>
    <xdr:to>
      <xdr:col>29</xdr:col>
      <xdr:colOff>904874</xdr:colOff>
      <xdr:row>131</xdr:row>
      <xdr:rowOff>222931</xdr:rowOff>
    </xdr:to>
    <xdr:graphicFrame macro="">
      <xdr:nvGraphicFramePr>
        <xdr:cNvPr id="93" name="24 Gráfico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16</xdr:col>
      <xdr:colOff>98650</xdr:colOff>
      <xdr:row>3</xdr:row>
      <xdr:rowOff>8505</xdr:rowOff>
    </xdr:from>
    <xdr:to>
      <xdr:col>29</xdr:col>
      <xdr:colOff>1132793</xdr:colOff>
      <xdr:row>4</xdr:row>
      <xdr:rowOff>32317</xdr:rowOff>
    </xdr:to>
    <xdr:sp macro="" textlink="">
      <xdr:nvSpPr>
        <xdr:cNvPr id="94" name="CuadroTexto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18073686" y="947398"/>
          <a:ext cx="19322143" cy="268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5.1.1.1 Remuneraciones al Personal de Carácter Permanente: Importe del gasto por las percepciones correspondientes al personal de carácter permanente.</a:t>
          </a:r>
          <a:r>
            <a:rPr lang="es-MX"/>
            <a:t> </a:t>
          </a:r>
          <a:endParaRPr lang="es-MX" sz="1100"/>
        </a:p>
      </xdr:txBody>
    </xdr:sp>
    <xdr:clientData/>
  </xdr:twoCellAnchor>
  <xdr:twoCellAnchor>
    <xdr:from>
      <xdr:col>15</xdr:col>
      <xdr:colOff>3059905</xdr:colOff>
      <xdr:row>25</xdr:row>
      <xdr:rowOff>23812</xdr:rowOff>
    </xdr:from>
    <xdr:to>
      <xdr:col>29</xdr:col>
      <xdr:colOff>928687</xdr:colOff>
      <xdr:row>26</xdr:row>
      <xdr:rowOff>107156</xdr:rowOff>
    </xdr:to>
    <xdr:sp macro="" textlink="">
      <xdr:nvSpPr>
        <xdr:cNvPr id="95" name="CuadroTexto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12356305" y="5167312"/>
          <a:ext cx="16509207" cy="2738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5.1.1.2 Remuneraciones al Personal de Carácter Transitorio: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las percepciones correspondientes al personal de carácter eventual </a:t>
          </a:r>
          <a:endParaRPr lang="es-MX" sz="1100"/>
        </a:p>
      </xdr:txBody>
    </xdr:sp>
    <xdr:clientData/>
  </xdr:twoCellAnchor>
  <xdr:twoCellAnchor>
    <xdr:from>
      <xdr:col>17</xdr:col>
      <xdr:colOff>11907</xdr:colOff>
      <xdr:row>47</xdr:row>
      <xdr:rowOff>23812</xdr:rowOff>
    </xdr:from>
    <xdr:to>
      <xdr:col>30</xdr:col>
      <xdr:colOff>-1</xdr:colOff>
      <xdr:row>48</xdr:row>
      <xdr:rowOff>35719</xdr:rowOff>
    </xdr:to>
    <xdr:sp macro="" textlink="">
      <xdr:nvSpPr>
        <xdr:cNvPr id="96" name="CuadroTexto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12365832" y="9358312"/>
          <a:ext cx="16618742" cy="2024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5.1.1.3 Remuneraciones Adicionales y Especiales: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las percepciones adicionales y especiales, así como las gratificaciones que se otorgan tanto al personal de carácter permanente como transitorio. </a:t>
          </a:r>
          <a:endParaRPr lang="es-MX" sz="1100"/>
        </a:p>
      </xdr:txBody>
    </xdr:sp>
    <xdr:clientData/>
  </xdr:twoCellAnchor>
  <xdr:twoCellAnchor>
    <xdr:from>
      <xdr:col>17</xdr:col>
      <xdr:colOff>7145</xdr:colOff>
      <xdr:row>67</xdr:row>
      <xdr:rowOff>47625</xdr:rowOff>
    </xdr:from>
    <xdr:to>
      <xdr:col>29</xdr:col>
      <xdr:colOff>1023937</xdr:colOff>
      <xdr:row>68</xdr:row>
      <xdr:rowOff>107156</xdr:rowOff>
    </xdr:to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12361070" y="13192125"/>
          <a:ext cx="16599692" cy="2500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5.1.1.4 Seguridad Social: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la parte que corresponde al ente público por concepto de prestaciones de seguridad social y primas de seguros, en beneficio del personal a su servicio, tanto de carácter permanente como transitorio. </a:t>
          </a:r>
          <a:endParaRPr lang="es-MX" sz="1100"/>
        </a:p>
      </xdr:txBody>
    </xdr:sp>
    <xdr:clientData/>
  </xdr:twoCellAnchor>
  <xdr:twoCellAnchor>
    <xdr:from>
      <xdr:col>15</xdr:col>
      <xdr:colOff>156823</xdr:colOff>
      <xdr:row>89</xdr:row>
      <xdr:rowOff>85044</xdr:rowOff>
    </xdr:from>
    <xdr:to>
      <xdr:col>29</xdr:col>
      <xdr:colOff>925286</xdr:colOff>
      <xdr:row>90</xdr:row>
      <xdr:rowOff>210910</xdr:rowOff>
    </xdr:to>
    <xdr:sp macro="" textlink="">
      <xdr:nvSpPr>
        <xdr:cNvPr id="98" name="CuadroTexto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17954966" y="22237473"/>
          <a:ext cx="19056463" cy="3707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5.1.1.5 Otras Prestaciones Sociales y Económicas: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otras prestaciones sociales y económicas, a favor del personal, de acuerdo con las disposiciones legales vigentes y/o acuerdos contractuales respectivos. </a:t>
          </a:r>
        </a:p>
      </xdr:txBody>
    </xdr:sp>
    <xdr:clientData/>
  </xdr:twoCellAnchor>
  <xdr:twoCellAnchor>
    <xdr:from>
      <xdr:col>15</xdr:col>
      <xdr:colOff>3048000</xdr:colOff>
      <xdr:row>113</xdr:row>
      <xdr:rowOff>23813</xdr:rowOff>
    </xdr:from>
    <xdr:to>
      <xdr:col>29</xdr:col>
      <xdr:colOff>1012032</xdr:colOff>
      <xdr:row>114</xdr:row>
      <xdr:rowOff>47624</xdr:rowOff>
    </xdr:to>
    <xdr:sp macro="" textlink="">
      <xdr:nvSpPr>
        <xdr:cNvPr id="99" name="CuadroTexto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/>
      </xdr:nvSpPr>
      <xdr:spPr>
        <a:xfrm>
          <a:off x="12353925" y="21931313"/>
          <a:ext cx="16594932" cy="2143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5.1.1.6 Pago de Estímulos a Servidores Públicos: </a:t>
          </a:r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Importe del gasto por estímulos económicos a los servidores públicos de mando, enlace y operativos del ente público, que establezcan las disposiciones aplicables, derivado del desempeño de sus funciones. </a:t>
          </a:r>
        </a:p>
      </xdr:txBody>
    </xdr:sp>
    <xdr:clientData/>
  </xdr:twoCellAnchor>
  <xdr:twoCellAnchor>
    <xdr:from>
      <xdr:col>17</xdr:col>
      <xdr:colOff>119063</xdr:colOff>
      <xdr:row>573</xdr:row>
      <xdr:rowOff>104775</xdr:rowOff>
    </xdr:from>
    <xdr:to>
      <xdr:col>29</xdr:col>
      <xdr:colOff>916781</xdr:colOff>
      <xdr:row>587</xdr:row>
      <xdr:rowOff>180975</xdr:rowOff>
    </xdr:to>
    <xdr:graphicFrame macro="">
      <xdr:nvGraphicFramePr>
        <xdr:cNvPr id="100" name="Gráfico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17</xdr:col>
      <xdr:colOff>54428</xdr:colOff>
      <xdr:row>691</xdr:row>
      <xdr:rowOff>69056</xdr:rowOff>
    </xdr:from>
    <xdr:to>
      <xdr:col>29</xdr:col>
      <xdr:colOff>756896</xdr:colOff>
      <xdr:row>705</xdr:row>
      <xdr:rowOff>145256</xdr:rowOff>
    </xdr:to>
    <xdr:graphicFrame macro="">
      <xdr:nvGraphicFramePr>
        <xdr:cNvPr id="101" name="Gráfico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90148</xdr:colOff>
      <xdr:row>572</xdr:row>
      <xdr:rowOff>96271</xdr:rowOff>
    </xdr:from>
    <xdr:to>
      <xdr:col>14</xdr:col>
      <xdr:colOff>23812</xdr:colOff>
      <xdr:row>586</xdr:row>
      <xdr:rowOff>172471</xdr:rowOff>
    </xdr:to>
    <xdr:graphicFrame macro="">
      <xdr:nvGraphicFramePr>
        <xdr:cNvPr id="102" name="Gráfico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0</xdr:col>
      <xdr:colOff>287447</xdr:colOff>
      <xdr:row>691</xdr:row>
      <xdr:rowOff>181314</xdr:rowOff>
    </xdr:from>
    <xdr:to>
      <xdr:col>14</xdr:col>
      <xdr:colOff>47624</xdr:colOff>
      <xdr:row>705</xdr:row>
      <xdr:rowOff>69735</xdr:rowOff>
    </xdr:to>
    <xdr:graphicFrame macro="">
      <xdr:nvGraphicFramePr>
        <xdr:cNvPr id="103" name="Gráfico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15</xdr:col>
      <xdr:colOff>142875</xdr:colOff>
      <xdr:row>652</xdr:row>
      <xdr:rowOff>45243</xdr:rowOff>
    </xdr:from>
    <xdr:to>
      <xdr:col>30</xdr:col>
      <xdr:colOff>11906</xdr:colOff>
      <xdr:row>669</xdr:row>
      <xdr:rowOff>71437</xdr:rowOff>
    </xdr:to>
    <xdr:graphicFrame macro="">
      <xdr:nvGraphicFramePr>
        <xdr:cNvPr id="106" name="Gráfico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309562</xdr:colOff>
      <xdr:row>632</xdr:row>
      <xdr:rowOff>40821</xdr:rowOff>
    </xdr:from>
    <xdr:to>
      <xdr:col>14</xdr:col>
      <xdr:colOff>28575</xdr:colOff>
      <xdr:row>649</xdr:row>
      <xdr:rowOff>47624</xdr:rowOff>
    </xdr:to>
    <xdr:graphicFrame macro="">
      <xdr:nvGraphicFramePr>
        <xdr:cNvPr id="107" name="Gráfico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299358</xdr:colOff>
      <xdr:row>652</xdr:row>
      <xdr:rowOff>125184</xdr:rowOff>
    </xdr:from>
    <xdr:to>
      <xdr:col>14</xdr:col>
      <xdr:colOff>71437</xdr:colOff>
      <xdr:row>669</xdr:row>
      <xdr:rowOff>210910</xdr:rowOff>
    </xdr:to>
    <xdr:graphicFrame macro="">
      <xdr:nvGraphicFramePr>
        <xdr:cNvPr id="108" name="Gráfico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17</xdr:col>
      <xdr:colOff>0</xdr:colOff>
      <xdr:row>729</xdr:row>
      <xdr:rowOff>0</xdr:rowOff>
    </xdr:from>
    <xdr:to>
      <xdr:col>29</xdr:col>
      <xdr:colOff>1035843</xdr:colOff>
      <xdr:row>744</xdr:row>
      <xdr:rowOff>130969</xdr:rowOff>
    </xdr:to>
    <xdr:graphicFrame macro="">
      <xdr:nvGraphicFramePr>
        <xdr:cNvPr id="116" name="43 Gráfico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15</xdr:col>
      <xdr:colOff>130968</xdr:colOff>
      <xdr:row>727</xdr:row>
      <xdr:rowOff>150812</xdr:rowOff>
    </xdr:from>
    <xdr:to>
      <xdr:col>29</xdr:col>
      <xdr:colOff>1012031</xdr:colOff>
      <xdr:row>747</xdr:row>
      <xdr:rowOff>186531</xdr:rowOff>
    </xdr:to>
    <xdr:graphicFrame macro="">
      <xdr:nvGraphicFramePr>
        <xdr:cNvPr id="121" name="Gráfico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17</xdr:col>
      <xdr:colOff>15307</xdr:colOff>
      <xdr:row>751</xdr:row>
      <xdr:rowOff>108856</xdr:rowOff>
    </xdr:from>
    <xdr:to>
      <xdr:col>29</xdr:col>
      <xdr:colOff>943994</xdr:colOff>
      <xdr:row>766</xdr:row>
      <xdr:rowOff>144575</xdr:rowOff>
    </xdr:to>
    <xdr:graphicFrame macro="">
      <xdr:nvGraphicFramePr>
        <xdr:cNvPr id="122" name="Gráfico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17</xdr:col>
      <xdr:colOff>71436</xdr:colOff>
      <xdr:row>139</xdr:row>
      <xdr:rowOff>57150</xdr:rowOff>
    </xdr:from>
    <xdr:to>
      <xdr:col>30</xdr:col>
      <xdr:colOff>23811</xdr:colOff>
      <xdr:row>154</xdr:row>
      <xdr:rowOff>83344</xdr:rowOff>
    </xdr:to>
    <xdr:graphicFrame macro="">
      <xdr:nvGraphicFramePr>
        <xdr:cNvPr id="109" name="108 Gráfico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0</xdr:col>
      <xdr:colOff>326571</xdr:colOff>
      <xdr:row>729</xdr:row>
      <xdr:rowOff>16327</xdr:rowOff>
    </xdr:from>
    <xdr:to>
      <xdr:col>14</xdr:col>
      <xdr:colOff>19049</xdr:colOff>
      <xdr:row>747</xdr:row>
      <xdr:rowOff>231321</xdr:rowOff>
    </xdr:to>
    <xdr:graphicFrame macro="">
      <xdr:nvGraphicFramePr>
        <xdr:cNvPr id="23" name="22 Gráfico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0</xdr:col>
      <xdr:colOff>284047</xdr:colOff>
      <xdr:row>751</xdr:row>
      <xdr:rowOff>143896</xdr:rowOff>
    </xdr:from>
    <xdr:to>
      <xdr:col>14</xdr:col>
      <xdr:colOff>142874</xdr:colOff>
      <xdr:row>766</xdr:row>
      <xdr:rowOff>29596</xdr:rowOff>
    </xdr:to>
    <xdr:graphicFrame macro="">
      <xdr:nvGraphicFramePr>
        <xdr:cNvPr id="68" name="67 Gráfico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0</xdr:col>
      <xdr:colOff>61232</xdr:colOff>
      <xdr:row>48</xdr:row>
      <xdr:rowOff>23131</xdr:rowOff>
    </xdr:from>
    <xdr:to>
      <xdr:col>14</xdr:col>
      <xdr:colOff>13607</xdr:colOff>
      <xdr:row>63</xdr:row>
      <xdr:rowOff>149678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21E8AF16-249F-8DAE-53F5-322AE841F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156481</xdr:colOff>
      <xdr:row>614</xdr:row>
      <xdr:rowOff>2719</xdr:rowOff>
    </xdr:from>
    <xdr:to>
      <xdr:col>13</xdr:col>
      <xdr:colOff>1314450</xdr:colOff>
      <xdr:row>627</xdr:row>
      <xdr:rowOff>217713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35ED99F0-9D62-9E45-3C72-368345814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16</xdr:col>
      <xdr:colOff>142873</xdr:colOff>
      <xdr:row>632</xdr:row>
      <xdr:rowOff>200025</xdr:rowOff>
    </xdr:from>
    <xdr:to>
      <xdr:col>30</xdr:col>
      <xdr:colOff>81643</xdr:colOff>
      <xdr:row>649</xdr:row>
      <xdr:rowOff>95250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BF6B75DD-91F1-0856-70D9-C9E7C2532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GRACIELA/Documents/CONSEJO%20DE%20VIGILANCIA/2022/UT-0079-22%20BALANZA%20DE%20COMPROBACION%20FEBRERO%202022%20PRELIMINAR%20ANEX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83">
          <cell r="N183">
            <v>252671.98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58"/>
  <sheetViews>
    <sheetView topLeftCell="AW1" workbookViewId="0">
      <pane ySplit="7" topLeftCell="A8" activePane="bottomLeft" state="frozen"/>
      <selection pane="bottomLeft" activeCell="BA16" sqref="BA16"/>
    </sheetView>
  </sheetViews>
  <sheetFormatPr baseColWidth="10" defaultColWidth="11.42578125" defaultRowHeight="11.25" x14ac:dyDescent="0.2"/>
  <cols>
    <col min="1" max="1" width="59.5703125" style="17" customWidth="1"/>
    <col min="2" max="2" width="17.28515625" style="18" customWidth="1"/>
    <col min="3" max="3" width="16.7109375" style="18" customWidth="1"/>
    <col min="4" max="4" width="20.5703125" style="18" customWidth="1"/>
    <col min="5" max="5" width="20.85546875" style="19" customWidth="1"/>
    <col min="6" max="6" width="17.42578125" style="18" customWidth="1"/>
    <col min="7" max="7" width="16.42578125" style="18" customWidth="1"/>
    <col min="8" max="8" width="13.7109375" style="20" customWidth="1"/>
    <col min="9" max="9" width="61.28515625" style="21" customWidth="1"/>
    <col min="10" max="15" width="16.7109375" style="21" customWidth="1"/>
    <col min="16" max="16" width="11.42578125" style="20"/>
    <col min="17" max="17" width="57.42578125" style="30" customWidth="1"/>
    <col min="18" max="18" width="17.7109375" style="22" customWidth="1"/>
    <col min="19" max="19" width="17.7109375" style="31" customWidth="1"/>
    <col min="20" max="23" width="17.7109375" style="22" customWidth="1"/>
    <col min="24" max="24" width="11.42578125" style="20"/>
    <col min="25" max="25" width="43" style="17" customWidth="1"/>
    <col min="26" max="26" width="21.7109375" style="22" customWidth="1"/>
    <col min="27" max="31" width="17.28515625" style="22" customWidth="1"/>
    <col min="32" max="32" width="11.42578125" style="20"/>
    <col min="33" max="33" width="43" style="17" customWidth="1"/>
    <col min="34" max="34" width="21.7109375" style="22" customWidth="1"/>
    <col min="35" max="39" width="18.5703125" style="22" customWidth="1"/>
    <col min="40" max="40" width="11.42578125" style="20"/>
    <col min="41" max="41" width="46.42578125" style="17" customWidth="1"/>
    <col min="42" max="42" width="18.28515625" style="22" customWidth="1"/>
    <col min="43" max="47" width="14.140625" style="22" customWidth="1"/>
    <col min="48" max="48" width="11.42578125" style="20"/>
    <col min="49" max="49" width="46.28515625" style="22" customWidth="1"/>
    <col min="50" max="51" width="16.85546875" style="22" customWidth="1"/>
    <col min="52" max="53" width="17.85546875" style="22" customWidth="1"/>
    <col min="54" max="55" width="16.85546875" style="22" customWidth="1"/>
    <col min="56" max="56" width="39.85546875" style="22" customWidth="1"/>
    <col min="57" max="58" width="16.85546875" style="22" bestFit="1" customWidth="1"/>
    <col min="59" max="60" width="17.85546875" style="22" bestFit="1" customWidth="1"/>
    <col min="61" max="62" width="16.85546875" style="22" bestFit="1" customWidth="1"/>
    <col min="63" max="16384" width="11.42578125" style="22"/>
  </cols>
  <sheetData>
    <row r="1" spans="1:62" x14ac:dyDescent="0.2">
      <c r="Q1" s="21"/>
      <c r="R1" s="21"/>
      <c r="S1" s="21"/>
      <c r="T1" s="21"/>
      <c r="U1" s="21"/>
      <c r="V1" s="21"/>
      <c r="W1" s="21"/>
    </row>
    <row r="2" spans="1:62" x14ac:dyDescent="0.2">
      <c r="A2" s="23" t="s">
        <v>0</v>
      </c>
      <c r="I2" s="24" t="s">
        <v>0</v>
      </c>
      <c r="J2" s="24"/>
      <c r="K2" s="24"/>
      <c r="L2" s="24"/>
      <c r="M2" s="24"/>
      <c r="N2" s="24"/>
      <c r="O2" s="24"/>
      <c r="Q2" s="24" t="s">
        <v>0</v>
      </c>
      <c r="R2" s="24"/>
      <c r="S2" s="24"/>
      <c r="T2" s="24"/>
      <c r="U2" s="24"/>
      <c r="V2" s="24"/>
      <c r="W2" s="24"/>
      <c r="Y2" s="1" t="s">
        <v>0</v>
      </c>
      <c r="AG2" s="1" t="s">
        <v>0</v>
      </c>
      <c r="AO2" s="1" t="s">
        <v>0</v>
      </c>
    </row>
    <row r="3" spans="1:62" x14ac:dyDescent="0.2">
      <c r="A3" s="23" t="s">
        <v>50</v>
      </c>
      <c r="I3" s="24" t="s">
        <v>51</v>
      </c>
      <c r="J3" s="24"/>
      <c r="K3" s="24"/>
      <c r="L3" s="24"/>
      <c r="M3" s="24"/>
      <c r="N3" s="24"/>
      <c r="O3" s="24"/>
      <c r="Q3" s="24" t="s">
        <v>51</v>
      </c>
      <c r="R3" s="24"/>
      <c r="S3" s="24"/>
      <c r="T3" s="24"/>
      <c r="U3" s="24"/>
      <c r="V3" s="24"/>
      <c r="W3" s="24"/>
      <c r="Y3" s="1" t="s">
        <v>52</v>
      </c>
      <c r="AG3" s="1" t="s">
        <v>52</v>
      </c>
      <c r="AO3" s="1" t="s">
        <v>52</v>
      </c>
      <c r="AW3" s="22" t="s">
        <v>0</v>
      </c>
      <c r="BD3" s="22" t="s">
        <v>0</v>
      </c>
    </row>
    <row r="4" spans="1:62" x14ac:dyDescent="0.2">
      <c r="A4" s="23" t="s">
        <v>53</v>
      </c>
      <c r="I4" s="24" t="s">
        <v>54</v>
      </c>
      <c r="J4" s="24"/>
      <c r="K4" s="24"/>
      <c r="L4" s="24"/>
      <c r="M4" s="24"/>
      <c r="N4" s="24"/>
      <c r="O4" s="24"/>
      <c r="Q4" s="24" t="s">
        <v>55</v>
      </c>
      <c r="R4" s="24"/>
      <c r="S4" s="24"/>
      <c r="T4" s="24"/>
      <c r="U4" s="24"/>
      <c r="V4" s="24"/>
      <c r="W4" s="24"/>
      <c r="Y4" s="1" t="s">
        <v>56</v>
      </c>
      <c r="AG4" s="1" t="s">
        <v>57</v>
      </c>
      <c r="AO4" s="1" t="s">
        <v>58</v>
      </c>
      <c r="AW4" s="22" t="s">
        <v>51</v>
      </c>
      <c r="BD4" s="22" t="s">
        <v>207</v>
      </c>
    </row>
    <row r="5" spans="1:62" x14ac:dyDescent="0.2">
      <c r="A5" s="23" t="s">
        <v>59</v>
      </c>
      <c r="Q5" s="21"/>
      <c r="R5" s="21"/>
      <c r="S5" s="21"/>
      <c r="T5" s="21"/>
      <c r="U5" s="21"/>
      <c r="V5" s="21"/>
      <c r="W5" s="21"/>
      <c r="AW5" s="22" t="s">
        <v>209</v>
      </c>
      <c r="BD5" s="22" t="s">
        <v>208</v>
      </c>
    </row>
    <row r="6" spans="1:62" x14ac:dyDescent="0.2">
      <c r="A6" s="23" t="s">
        <v>60</v>
      </c>
      <c r="B6" s="25" t="s">
        <v>61</v>
      </c>
      <c r="D6" s="25" t="s">
        <v>62</v>
      </c>
      <c r="F6" s="25" t="s">
        <v>63</v>
      </c>
      <c r="I6" s="26" t="s">
        <v>60</v>
      </c>
      <c r="J6" s="136" t="s">
        <v>61</v>
      </c>
      <c r="K6" s="136"/>
      <c r="L6" s="136" t="s">
        <v>62</v>
      </c>
      <c r="M6" s="136"/>
      <c r="N6" s="136" t="s">
        <v>63</v>
      </c>
      <c r="O6" s="136"/>
      <c r="Q6" s="26" t="s">
        <v>60</v>
      </c>
      <c r="R6" s="136" t="s">
        <v>61</v>
      </c>
      <c r="S6" s="136"/>
      <c r="T6" s="136" t="s">
        <v>62</v>
      </c>
      <c r="U6" s="136"/>
      <c r="V6" s="136" t="s">
        <v>63</v>
      </c>
      <c r="W6" s="136"/>
      <c r="Y6" s="27"/>
      <c r="Z6" s="136" t="s">
        <v>61</v>
      </c>
      <c r="AA6" s="136"/>
      <c r="AB6" s="136" t="s">
        <v>62</v>
      </c>
      <c r="AC6" s="136"/>
      <c r="AD6" s="136" t="s">
        <v>63</v>
      </c>
      <c r="AE6" s="136"/>
      <c r="AG6" s="27"/>
      <c r="AH6" s="136" t="s">
        <v>61</v>
      </c>
      <c r="AI6" s="136"/>
      <c r="AJ6" s="136" t="s">
        <v>62</v>
      </c>
      <c r="AK6" s="136"/>
      <c r="AL6" s="136" t="s">
        <v>63</v>
      </c>
      <c r="AM6" s="136"/>
      <c r="AO6" s="28"/>
      <c r="AP6" s="136" t="s">
        <v>61</v>
      </c>
      <c r="AQ6" s="136"/>
      <c r="AR6" s="136" t="s">
        <v>62</v>
      </c>
      <c r="AS6" s="136"/>
      <c r="AT6" s="136" t="s">
        <v>63</v>
      </c>
      <c r="AU6" s="136"/>
    </row>
    <row r="7" spans="1:62" x14ac:dyDescent="0.2">
      <c r="B7" s="25" t="s">
        <v>64</v>
      </c>
      <c r="C7" s="25" t="s">
        <v>65</v>
      </c>
      <c r="D7" s="25" t="s">
        <v>64</v>
      </c>
      <c r="E7" s="29" t="s">
        <v>65</v>
      </c>
      <c r="F7" s="25" t="s">
        <v>64</v>
      </c>
      <c r="G7" s="25" t="s">
        <v>65</v>
      </c>
      <c r="I7" s="22"/>
      <c r="J7" s="16" t="s">
        <v>64</v>
      </c>
      <c r="K7" s="16" t="s">
        <v>65</v>
      </c>
      <c r="L7" s="16" t="s">
        <v>64</v>
      </c>
      <c r="M7" s="16" t="s">
        <v>65</v>
      </c>
      <c r="N7" s="16" t="s">
        <v>64</v>
      </c>
      <c r="O7" s="16" t="s">
        <v>65</v>
      </c>
      <c r="Q7" s="22"/>
      <c r="R7" s="16" t="s">
        <v>64</v>
      </c>
      <c r="S7" s="16" t="s">
        <v>65</v>
      </c>
      <c r="T7" s="16" t="s">
        <v>64</v>
      </c>
      <c r="U7" s="16" t="s">
        <v>65</v>
      </c>
      <c r="V7" s="16" t="s">
        <v>64</v>
      </c>
      <c r="W7" s="16" t="s">
        <v>65</v>
      </c>
      <c r="Y7" s="2" t="s">
        <v>60</v>
      </c>
      <c r="Z7" s="16" t="s">
        <v>64</v>
      </c>
      <c r="AA7" s="16" t="s">
        <v>65</v>
      </c>
      <c r="AB7" s="16" t="s">
        <v>64</v>
      </c>
      <c r="AC7" s="16" t="s">
        <v>65</v>
      </c>
      <c r="AD7" s="16" t="s">
        <v>64</v>
      </c>
      <c r="AE7" s="16" t="s">
        <v>65</v>
      </c>
      <c r="AG7" s="2" t="s">
        <v>60</v>
      </c>
      <c r="AH7" s="16" t="s">
        <v>64</v>
      </c>
      <c r="AI7" s="16" t="s">
        <v>65</v>
      </c>
      <c r="AJ7" s="16" t="s">
        <v>64</v>
      </c>
      <c r="AK7" s="16" t="s">
        <v>65</v>
      </c>
      <c r="AL7" s="16" t="s">
        <v>64</v>
      </c>
      <c r="AM7" s="16" t="s">
        <v>65</v>
      </c>
      <c r="AO7" s="3" t="s">
        <v>60</v>
      </c>
      <c r="AP7" s="16" t="s">
        <v>64</v>
      </c>
      <c r="AQ7" s="16" t="s">
        <v>65</v>
      </c>
      <c r="AR7" s="16" t="s">
        <v>64</v>
      </c>
      <c r="AS7" s="16" t="s">
        <v>65</v>
      </c>
      <c r="AT7" s="16" t="s">
        <v>64</v>
      </c>
      <c r="AU7" s="16" t="s">
        <v>65</v>
      </c>
      <c r="AW7" s="22" t="s">
        <v>60</v>
      </c>
      <c r="AX7" s="22" t="s">
        <v>61</v>
      </c>
      <c r="AZ7" s="22" t="s">
        <v>62</v>
      </c>
      <c r="BB7" s="22" t="s">
        <v>63</v>
      </c>
      <c r="BE7" s="22" t="s">
        <v>61</v>
      </c>
      <c r="BG7" s="22" t="s">
        <v>62</v>
      </c>
      <c r="BI7" s="22" t="s">
        <v>63</v>
      </c>
    </row>
    <row r="8" spans="1:62" x14ac:dyDescent="0.2">
      <c r="I8" s="22"/>
      <c r="J8" s="16"/>
      <c r="K8" s="16"/>
      <c r="L8" s="16"/>
      <c r="M8" s="16"/>
      <c r="N8" s="16"/>
      <c r="O8" s="16"/>
      <c r="Q8" s="22"/>
      <c r="R8" s="16"/>
      <c r="S8" s="16"/>
      <c r="T8" s="16"/>
      <c r="U8" s="16"/>
      <c r="V8" s="16"/>
      <c r="W8" s="16"/>
      <c r="Y8" s="2"/>
      <c r="Z8" s="16"/>
      <c r="AA8" s="16"/>
      <c r="AB8" s="16"/>
      <c r="AC8" s="16"/>
      <c r="AD8" s="16"/>
      <c r="AE8" s="16"/>
      <c r="AG8" s="2"/>
      <c r="AH8" s="16"/>
      <c r="AI8" s="16"/>
      <c r="AJ8" s="16"/>
      <c r="AK8" s="16"/>
      <c r="AL8" s="16"/>
      <c r="AM8" s="16"/>
      <c r="AO8" s="3"/>
      <c r="AP8" s="16"/>
      <c r="AQ8" s="16"/>
      <c r="AR8" s="16"/>
      <c r="AS8" s="16"/>
      <c r="AT8" s="16"/>
      <c r="AU8" s="16"/>
      <c r="AX8" s="22" t="s">
        <v>64</v>
      </c>
      <c r="AY8" s="22" t="s">
        <v>65</v>
      </c>
      <c r="AZ8" s="22" t="s">
        <v>64</v>
      </c>
      <c r="BA8" s="22" t="s">
        <v>65</v>
      </c>
      <c r="BB8" s="22" t="s">
        <v>64</v>
      </c>
      <c r="BC8" s="22" t="s">
        <v>65</v>
      </c>
      <c r="BD8" s="22" t="s">
        <v>60</v>
      </c>
      <c r="BE8" s="22" t="s">
        <v>64</v>
      </c>
      <c r="BF8" s="22" t="s">
        <v>65</v>
      </c>
      <c r="BG8" s="22" t="s">
        <v>64</v>
      </c>
      <c r="BH8" s="22" t="s">
        <v>65</v>
      </c>
      <c r="BI8" s="22" t="s">
        <v>64</v>
      </c>
      <c r="BJ8" s="22" t="s">
        <v>65</v>
      </c>
    </row>
    <row r="9" spans="1:62" x14ac:dyDescent="0.2">
      <c r="A9" s="23" t="s">
        <v>66</v>
      </c>
      <c r="B9" s="25">
        <v>236100</v>
      </c>
      <c r="D9" s="25">
        <v>2551132.25</v>
      </c>
      <c r="E9" s="29">
        <v>2550132.25</v>
      </c>
      <c r="F9" s="25">
        <v>237100</v>
      </c>
      <c r="H9" s="20">
        <f>+F9-AD9</f>
        <v>0</v>
      </c>
      <c r="I9" s="23" t="s">
        <v>67</v>
      </c>
      <c r="J9" s="23">
        <v>236100</v>
      </c>
      <c r="K9" s="23"/>
      <c r="L9" s="23">
        <v>1029932.68</v>
      </c>
      <c r="M9" s="23">
        <v>550288.03</v>
      </c>
      <c r="N9" s="23">
        <v>715744.65</v>
      </c>
      <c r="O9" s="23"/>
      <c r="Q9" s="30" t="s">
        <v>67</v>
      </c>
      <c r="R9" s="22">
        <v>715744.65</v>
      </c>
      <c r="T9" s="22">
        <v>1144766.6200000001</v>
      </c>
      <c r="U9" s="22">
        <v>623411.27</v>
      </c>
      <c r="V9" s="22">
        <v>237100</v>
      </c>
      <c r="X9" s="20">
        <f>+R9-N9</f>
        <v>0</v>
      </c>
      <c r="Y9" s="4" t="s">
        <v>67</v>
      </c>
      <c r="Z9" s="5">
        <v>237100</v>
      </c>
      <c r="AB9" s="5">
        <v>376432.95</v>
      </c>
      <c r="AC9" s="5">
        <v>376432.95</v>
      </c>
      <c r="AD9" s="5">
        <v>237100</v>
      </c>
      <c r="AF9" s="20">
        <f>+Z9-V9</f>
        <v>0</v>
      </c>
      <c r="AG9" s="4" t="s">
        <v>67</v>
      </c>
      <c r="AH9" s="5">
        <v>237100</v>
      </c>
      <c r="AJ9" s="5">
        <v>465619.89</v>
      </c>
      <c r="AK9" s="5">
        <v>465619.89</v>
      </c>
      <c r="AL9" s="5">
        <v>237100</v>
      </c>
      <c r="AN9" s="20">
        <f>+AH9-AD9</f>
        <v>0</v>
      </c>
      <c r="AO9" s="4" t="s">
        <v>67</v>
      </c>
      <c r="AP9" s="5">
        <v>237100</v>
      </c>
      <c r="AR9" s="5">
        <v>269097.44</v>
      </c>
      <c r="AS9" s="5">
        <v>269097.44</v>
      </c>
      <c r="AT9" s="5">
        <v>237100</v>
      </c>
      <c r="AV9" s="20">
        <f>+AP9-AL9</f>
        <v>0</v>
      </c>
      <c r="AW9" s="22" t="s">
        <v>67</v>
      </c>
      <c r="AX9" s="22">
        <v>237100</v>
      </c>
      <c r="AZ9" s="22">
        <v>846904.03</v>
      </c>
      <c r="BA9" s="22">
        <v>845904.03</v>
      </c>
      <c r="BB9" s="22">
        <v>238100</v>
      </c>
      <c r="BD9" s="22" t="s">
        <v>67</v>
      </c>
      <c r="BE9" s="22">
        <v>238100</v>
      </c>
      <c r="BG9" s="22">
        <v>1084433.1399999999</v>
      </c>
      <c r="BH9" s="22">
        <v>1208960.7</v>
      </c>
      <c r="BI9" s="22">
        <v>113572.44</v>
      </c>
    </row>
    <row r="10" spans="1:62" x14ac:dyDescent="0.2">
      <c r="A10" s="23" t="s">
        <v>68</v>
      </c>
      <c r="B10" s="25">
        <v>59867934.270000003</v>
      </c>
      <c r="D10" s="25">
        <v>5511003057.6300001</v>
      </c>
      <c r="E10" s="29">
        <v>5482589041.2600002</v>
      </c>
      <c r="F10" s="25">
        <v>88281950.640000001</v>
      </c>
      <c r="H10" s="20">
        <f t="shared" ref="H10:H33" si="0">+F10-AD10</f>
        <v>0</v>
      </c>
      <c r="I10" s="23" t="s">
        <v>68</v>
      </c>
      <c r="J10" s="23">
        <v>59867934.270000003</v>
      </c>
      <c r="K10" s="23"/>
      <c r="L10" s="23">
        <v>831713593.80999994</v>
      </c>
      <c r="M10" s="23">
        <v>782889525.97000003</v>
      </c>
      <c r="N10" s="23">
        <v>108692002.11</v>
      </c>
      <c r="O10" s="23"/>
      <c r="Q10" s="32" t="s">
        <v>68</v>
      </c>
      <c r="R10" s="22">
        <v>108692002.11</v>
      </c>
      <c r="T10" s="22">
        <v>1571772575</v>
      </c>
      <c r="U10" s="22">
        <v>1546276485.3299999</v>
      </c>
      <c r="V10" s="22">
        <v>134188091.78</v>
      </c>
      <c r="X10" s="20">
        <f t="shared" ref="X10:X64" si="1">+R10-N10</f>
        <v>0</v>
      </c>
      <c r="Y10" s="17" t="s">
        <v>68</v>
      </c>
      <c r="Z10" s="5">
        <v>134188091.78</v>
      </c>
      <c r="AB10" s="5">
        <v>3107516888.8200002</v>
      </c>
      <c r="AC10" s="5">
        <v>3153423029.96</v>
      </c>
      <c r="AD10" s="5">
        <v>88281950.640000001</v>
      </c>
      <c r="AF10" s="20">
        <f t="shared" ref="AF10:AF64" si="2">+Z10-V10</f>
        <v>0</v>
      </c>
      <c r="AG10" s="17" t="s">
        <v>68</v>
      </c>
      <c r="AH10" s="5">
        <v>88281950.640000001</v>
      </c>
      <c r="AJ10" s="5">
        <v>2234312997.4400001</v>
      </c>
      <c r="AK10" s="5">
        <v>2244096788.6100001</v>
      </c>
      <c r="AL10" s="5">
        <v>78498159.469999999</v>
      </c>
      <c r="AN10" s="20">
        <f t="shared" ref="AN10:AN64" si="3">+AH10-AD10</f>
        <v>0</v>
      </c>
      <c r="AO10" s="4" t="s">
        <v>68</v>
      </c>
      <c r="AP10" s="5">
        <v>78498159.469999999</v>
      </c>
      <c r="AR10" s="5">
        <v>2205658879.8499999</v>
      </c>
      <c r="AS10" s="5">
        <v>2169644502.3400002</v>
      </c>
      <c r="AT10" s="5">
        <v>114512536.98</v>
      </c>
      <c r="AV10" s="20">
        <f t="shared" ref="AV10:AV63" si="4">+AP10-AL10</f>
        <v>0</v>
      </c>
      <c r="AW10" s="22" t="s">
        <v>189</v>
      </c>
      <c r="AX10" s="22">
        <v>107201324.81999999</v>
      </c>
      <c r="AZ10" s="22">
        <v>7761562793.8500004</v>
      </c>
      <c r="BA10" s="22">
        <v>7692329780.0299997</v>
      </c>
      <c r="BB10" s="22">
        <v>176434338.63999999</v>
      </c>
      <c r="BD10" s="22" t="s">
        <v>196</v>
      </c>
      <c r="BE10" s="22">
        <v>176434338.63999999</v>
      </c>
      <c r="BG10" s="22">
        <v>6745874087.04</v>
      </c>
      <c r="BH10" s="22">
        <v>6861641563.1800003</v>
      </c>
      <c r="BI10" s="22">
        <v>60666862.5</v>
      </c>
    </row>
    <row r="11" spans="1:62" x14ac:dyDescent="0.2">
      <c r="A11" s="23" t="s">
        <v>69</v>
      </c>
      <c r="B11" s="25">
        <v>4362999.3499999996</v>
      </c>
      <c r="D11" s="25">
        <v>4960000023.8299999</v>
      </c>
      <c r="E11" s="29">
        <v>4830335601.0900002</v>
      </c>
      <c r="F11" s="25">
        <v>134027422.09</v>
      </c>
      <c r="H11" s="20">
        <f t="shared" si="0"/>
        <v>0</v>
      </c>
      <c r="I11" s="23" t="s">
        <v>70</v>
      </c>
      <c r="J11" s="23">
        <v>4362999.3499999996</v>
      </c>
      <c r="K11" s="23"/>
      <c r="L11" s="23">
        <v>612860081.02999997</v>
      </c>
      <c r="M11" s="23">
        <v>574222269.76999998</v>
      </c>
      <c r="N11" s="23">
        <v>43000810.609999999</v>
      </c>
      <c r="O11" s="23"/>
      <c r="Q11" s="32" t="s">
        <v>69</v>
      </c>
      <c r="R11" s="22">
        <v>43000810.609999999</v>
      </c>
      <c r="T11" s="22">
        <v>1422055350.22</v>
      </c>
      <c r="U11" s="22">
        <v>1380022080.22</v>
      </c>
      <c r="V11" s="22">
        <v>85034080.609999999</v>
      </c>
      <c r="X11" s="20">
        <f t="shared" si="1"/>
        <v>0</v>
      </c>
      <c r="Y11" s="4" t="s">
        <v>69</v>
      </c>
      <c r="Z11" s="5">
        <v>85034080.609999999</v>
      </c>
      <c r="AB11" s="5">
        <v>2925084592.5799999</v>
      </c>
      <c r="AC11" s="5">
        <v>2876091251.0999999</v>
      </c>
      <c r="AD11" s="5">
        <v>134027422.09</v>
      </c>
      <c r="AF11" s="20">
        <f t="shared" si="2"/>
        <v>0</v>
      </c>
      <c r="AG11" s="4" t="s">
        <v>69</v>
      </c>
      <c r="AH11" s="5">
        <v>134027422.09</v>
      </c>
      <c r="AJ11" s="5">
        <v>2067507568.95</v>
      </c>
      <c r="AK11" s="5">
        <v>2086957340.2</v>
      </c>
      <c r="AL11" s="5">
        <v>114577650.84</v>
      </c>
      <c r="AN11" s="20">
        <f t="shared" si="3"/>
        <v>0</v>
      </c>
      <c r="AO11" s="4" t="s">
        <v>70</v>
      </c>
      <c r="AP11" s="5">
        <v>114577650.84</v>
      </c>
      <c r="AR11" s="5">
        <v>1959861305.54</v>
      </c>
      <c r="AS11" s="5">
        <v>1967117988.8499999</v>
      </c>
      <c r="AT11" s="5">
        <v>107320967.53</v>
      </c>
      <c r="AV11" s="20">
        <f t="shared" si="4"/>
        <v>0</v>
      </c>
      <c r="AW11" s="22" t="s">
        <v>69</v>
      </c>
      <c r="AX11" s="22">
        <v>129587438.73</v>
      </c>
      <c r="AZ11" s="22">
        <v>7044188080.5299997</v>
      </c>
      <c r="BA11" s="22">
        <v>7121047020.6000004</v>
      </c>
      <c r="BB11" s="22">
        <v>52728498.659999996</v>
      </c>
      <c r="BD11" s="22" t="s">
        <v>69</v>
      </c>
      <c r="BE11" s="22">
        <v>52728498.659999996</v>
      </c>
      <c r="BG11" s="22">
        <v>5935869480.0500002</v>
      </c>
      <c r="BH11" s="22">
        <v>5984319953.4399996</v>
      </c>
      <c r="BI11" s="22">
        <v>4278025.2699999996</v>
      </c>
    </row>
    <row r="12" spans="1:62" ht="22.5" x14ac:dyDescent="0.2">
      <c r="A12" s="23" t="s">
        <v>71</v>
      </c>
      <c r="B12" s="25">
        <v>45755</v>
      </c>
      <c r="D12" s="25">
        <v>500000</v>
      </c>
      <c r="F12" s="25">
        <v>545755</v>
      </c>
      <c r="H12" s="20">
        <f t="shared" si="0"/>
        <v>0</v>
      </c>
      <c r="I12" s="23" t="s">
        <v>72</v>
      </c>
      <c r="J12" s="23">
        <v>45755</v>
      </c>
      <c r="K12" s="23"/>
      <c r="L12" s="23">
        <v>500000</v>
      </c>
      <c r="M12" s="23"/>
      <c r="N12" s="23">
        <v>545755</v>
      </c>
      <c r="O12" s="23"/>
      <c r="Q12" s="32" t="s">
        <v>72</v>
      </c>
      <c r="R12" s="22">
        <v>545755</v>
      </c>
      <c r="T12" s="22">
        <v>0</v>
      </c>
      <c r="V12" s="22">
        <v>545755</v>
      </c>
      <c r="X12" s="20">
        <f t="shared" si="1"/>
        <v>0</v>
      </c>
      <c r="Y12" s="4" t="s">
        <v>72</v>
      </c>
      <c r="Z12" s="5">
        <v>545755</v>
      </c>
      <c r="AB12" s="5">
        <v>0</v>
      </c>
      <c r="AD12" s="5">
        <v>545755</v>
      </c>
      <c r="AF12" s="20">
        <f t="shared" si="2"/>
        <v>0</v>
      </c>
      <c r="AG12" s="4" t="s">
        <v>71</v>
      </c>
      <c r="AH12" s="5">
        <v>545755</v>
      </c>
      <c r="AJ12" s="5">
        <v>0</v>
      </c>
      <c r="AL12" s="5">
        <v>545755</v>
      </c>
      <c r="AN12" s="20">
        <f t="shared" si="3"/>
        <v>0</v>
      </c>
      <c r="AO12" s="4" t="s">
        <v>72</v>
      </c>
      <c r="AP12" s="5">
        <v>545755</v>
      </c>
      <c r="AR12" s="5">
        <v>0</v>
      </c>
      <c r="AT12" s="5">
        <v>545755</v>
      </c>
      <c r="AV12" s="20">
        <f t="shared" si="4"/>
        <v>0</v>
      </c>
      <c r="AW12" s="22" t="s">
        <v>72</v>
      </c>
      <c r="AX12" s="22">
        <v>545755</v>
      </c>
      <c r="AZ12" s="22">
        <v>0</v>
      </c>
      <c r="BB12" s="22">
        <v>545755</v>
      </c>
      <c r="BD12" s="22" t="s">
        <v>71</v>
      </c>
      <c r="BE12" s="22">
        <v>545755</v>
      </c>
      <c r="BG12" s="22">
        <v>0</v>
      </c>
      <c r="BH12" s="22">
        <v>408325.97</v>
      </c>
      <c r="BI12" s="22">
        <v>137429.03</v>
      </c>
    </row>
    <row r="13" spans="1:62" x14ac:dyDescent="0.2">
      <c r="A13" s="23" t="s">
        <v>73</v>
      </c>
      <c r="B13" s="25">
        <v>36464573.280000001</v>
      </c>
      <c r="D13" s="25">
        <v>87665120.469999999</v>
      </c>
      <c r="E13" s="29">
        <v>120413597.14</v>
      </c>
      <c r="F13" s="25">
        <v>3716096.61</v>
      </c>
      <c r="H13" s="20">
        <f t="shared" si="0"/>
        <v>0</v>
      </c>
      <c r="I13" s="23" t="s">
        <v>73</v>
      </c>
      <c r="J13" s="23">
        <v>36464573.280000001</v>
      </c>
      <c r="K13" s="23"/>
      <c r="L13" s="23">
        <v>25273060.16</v>
      </c>
      <c r="M13" s="23">
        <v>61217085.950000003</v>
      </c>
      <c r="N13" s="23">
        <v>520547.49</v>
      </c>
      <c r="O13" s="23"/>
      <c r="Q13" s="32" t="s">
        <v>73</v>
      </c>
      <c r="R13" s="22">
        <v>520547.49</v>
      </c>
      <c r="T13" s="22">
        <v>35581836.100000001</v>
      </c>
      <c r="U13" s="22">
        <v>34385154.380000003</v>
      </c>
      <c r="V13" s="22">
        <v>1717229.21</v>
      </c>
      <c r="X13" s="20">
        <f t="shared" si="1"/>
        <v>0</v>
      </c>
      <c r="Y13" s="4" t="s">
        <v>73</v>
      </c>
      <c r="Z13" s="5">
        <v>1717229.21</v>
      </c>
      <c r="AB13" s="5">
        <v>26810224.210000001</v>
      </c>
      <c r="AC13" s="5">
        <v>24811356.809999999</v>
      </c>
      <c r="AD13" s="5">
        <v>3716096.61</v>
      </c>
      <c r="AF13" s="20">
        <f t="shared" si="2"/>
        <v>0</v>
      </c>
      <c r="AG13" s="4" t="s">
        <v>73</v>
      </c>
      <c r="AH13" s="5">
        <v>3716096.61</v>
      </c>
      <c r="AJ13" s="5">
        <v>46327356.270000003</v>
      </c>
      <c r="AK13" s="5">
        <v>3184382.21</v>
      </c>
      <c r="AL13" s="5">
        <v>46859070.670000002</v>
      </c>
      <c r="AN13" s="20">
        <f t="shared" si="3"/>
        <v>0</v>
      </c>
      <c r="AO13" s="4" t="s">
        <v>73</v>
      </c>
      <c r="AP13" s="5">
        <v>46859070.670000002</v>
      </c>
      <c r="AR13" s="5">
        <v>31248850.190000001</v>
      </c>
      <c r="AS13" s="5">
        <v>71690730.040000007</v>
      </c>
      <c r="AT13" s="5">
        <v>6417190.8200000003</v>
      </c>
      <c r="AV13" s="20">
        <f t="shared" si="4"/>
        <v>0</v>
      </c>
      <c r="AW13" s="22" t="s">
        <v>73</v>
      </c>
      <c r="AX13" s="22">
        <v>8653327.1500000004</v>
      </c>
      <c r="AZ13" s="22">
        <v>120319623.94</v>
      </c>
      <c r="BA13" s="22">
        <v>105289074.72</v>
      </c>
      <c r="BB13" s="22">
        <v>23683876.370000001</v>
      </c>
      <c r="BD13" s="22" t="s">
        <v>73</v>
      </c>
      <c r="BE13" s="22">
        <v>23683876.370000001</v>
      </c>
      <c r="BG13" s="22">
        <v>124646340.54000001</v>
      </c>
      <c r="BH13" s="22">
        <v>142867660.56</v>
      </c>
      <c r="BI13" s="22">
        <v>5462556.3499999996</v>
      </c>
    </row>
    <row r="14" spans="1:62" ht="22.5" x14ac:dyDescent="0.2">
      <c r="A14" s="23" t="s">
        <v>74</v>
      </c>
      <c r="B14" s="25">
        <v>2855391.91</v>
      </c>
      <c r="D14" s="25">
        <v>5801902.5199999996</v>
      </c>
      <c r="E14" s="29">
        <v>4389030.7</v>
      </c>
      <c r="F14" s="25">
        <v>4268263.7300000004</v>
      </c>
      <c r="H14" s="20">
        <f t="shared" si="0"/>
        <v>0</v>
      </c>
      <c r="I14" s="23" t="s">
        <v>74</v>
      </c>
      <c r="J14" s="23">
        <v>2855391.91</v>
      </c>
      <c r="K14" s="23"/>
      <c r="L14" s="23">
        <v>2312236.37</v>
      </c>
      <c r="M14" s="23">
        <v>1345953.12</v>
      </c>
      <c r="N14" s="23">
        <v>3821675.16</v>
      </c>
      <c r="O14" s="23"/>
      <c r="Q14" s="32" t="s">
        <v>74</v>
      </c>
      <c r="R14" s="22">
        <v>3821675.16</v>
      </c>
      <c r="T14" s="22">
        <v>1240473.55</v>
      </c>
      <c r="U14" s="22">
        <v>1278885.8700000001</v>
      </c>
      <c r="V14" s="22">
        <v>3783262.84</v>
      </c>
      <c r="X14" s="20">
        <f t="shared" si="1"/>
        <v>0</v>
      </c>
      <c r="Y14" s="4" t="s">
        <v>74</v>
      </c>
      <c r="Z14" s="5">
        <v>3783262.84</v>
      </c>
      <c r="AB14" s="5">
        <v>2249192.6</v>
      </c>
      <c r="AC14" s="5">
        <v>1764191.71</v>
      </c>
      <c r="AD14" s="5">
        <v>4268263.7300000004</v>
      </c>
      <c r="AF14" s="20">
        <f t="shared" si="2"/>
        <v>0</v>
      </c>
      <c r="AG14" s="4" t="s">
        <v>74</v>
      </c>
      <c r="AH14" s="5">
        <v>4268263.7300000004</v>
      </c>
      <c r="AJ14" s="5">
        <v>1239767.44</v>
      </c>
      <c r="AK14" s="5">
        <v>941279.83</v>
      </c>
      <c r="AL14" s="5">
        <v>4566751.34</v>
      </c>
      <c r="AN14" s="20">
        <f t="shared" si="3"/>
        <v>0</v>
      </c>
      <c r="AO14" s="4" t="s">
        <v>74</v>
      </c>
      <c r="AP14" s="5">
        <v>4566751.34</v>
      </c>
      <c r="AR14" s="5">
        <v>1370185.62</v>
      </c>
      <c r="AS14" s="5">
        <v>2149458.48</v>
      </c>
      <c r="AT14" s="5">
        <v>3787478.48</v>
      </c>
      <c r="AV14" s="20">
        <f t="shared" si="4"/>
        <v>0</v>
      </c>
      <c r="AW14" s="22" t="s">
        <v>74</v>
      </c>
      <c r="AX14" s="22">
        <v>2874243.19</v>
      </c>
      <c r="AZ14" s="22">
        <v>7924911.29</v>
      </c>
      <c r="BA14" s="22">
        <v>5280369.62</v>
      </c>
      <c r="BB14" s="22">
        <v>5518784.8600000003</v>
      </c>
      <c r="BD14" s="22" t="s">
        <v>74</v>
      </c>
      <c r="BE14" s="22">
        <v>5518784.8600000003</v>
      </c>
      <c r="BG14" s="22">
        <v>5482141.6799999997</v>
      </c>
      <c r="BH14" s="22">
        <v>7034338.6399999997</v>
      </c>
      <c r="BI14" s="22">
        <v>3966587.9</v>
      </c>
    </row>
    <row r="15" spans="1:62" x14ac:dyDescent="0.2">
      <c r="A15" s="23" t="s">
        <v>75</v>
      </c>
      <c r="B15" s="25">
        <v>2426818.77</v>
      </c>
      <c r="D15" s="25">
        <v>1529122.74</v>
      </c>
      <c r="E15" s="29">
        <v>1706442.3</v>
      </c>
      <c r="F15" s="25">
        <v>2249499.21</v>
      </c>
      <c r="H15" s="20">
        <f t="shared" si="0"/>
        <v>0</v>
      </c>
      <c r="I15" s="23" t="s">
        <v>76</v>
      </c>
      <c r="J15" s="23">
        <v>2426818.77</v>
      </c>
      <c r="K15" s="23"/>
      <c r="L15" s="23">
        <v>171469.37</v>
      </c>
      <c r="M15" s="23">
        <v>246088.75</v>
      </c>
      <c r="N15" s="23">
        <v>2352199.39</v>
      </c>
      <c r="O15" s="23"/>
      <c r="Q15" s="32" t="s">
        <v>75</v>
      </c>
      <c r="R15" s="22">
        <v>2352199.39</v>
      </c>
      <c r="T15" s="22">
        <v>1250991.67</v>
      </c>
      <c r="U15" s="22">
        <v>269349.59999999998</v>
      </c>
      <c r="V15" s="22">
        <v>3333841.46</v>
      </c>
      <c r="X15" s="20">
        <f t="shared" si="1"/>
        <v>0</v>
      </c>
      <c r="Y15" s="4" t="s">
        <v>75</v>
      </c>
      <c r="Z15" s="5">
        <v>3333841.46</v>
      </c>
      <c r="AB15" s="5">
        <v>106661.7</v>
      </c>
      <c r="AC15" s="5">
        <v>1191003.95</v>
      </c>
      <c r="AD15" s="5">
        <v>2249499.21</v>
      </c>
      <c r="AF15" s="20">
        <f t="shared" si="2"/>
        <v>0</v>
      </c>
      <c r="AG15" s="4" t="s">
        <v>77</v>
      </c>
      <c r="AH15" s="5">
        <v>2249499.21</v>
      </c>
      <c r="AJ15" s="5">
        <v>0</v>
      </c>
      <c r="AK15" s="5">
        <v>286388.12</v>
      </c>
      <c r="AL15" s="5">
        <v>1963111.09</v>
      </c>
      <c r="AN15" s="20">
        <f t="shared" si="3"/>
        <v>0</v>
      </c>
      <c r="AO15" s="4" t="s">
        <v>78</v>
      </c>
      <c r="AP15" s="5">
        <v>1963111.09</v>
      </c>
      <c r="AR15" s="5">
        <v>172109.82</v>
      </c>
      <c r="AS15" s="5">
        <v>242520.23</v>
      </c>
      <c r="AT15" s="5">
        <v>1892700.68</v>
      </c>
      <c r="AV15" s="20">
        <f t="shared" si="4"/>
        <v>0</v>
      </c>
      <c r="AW15" s="22" t="s">
        <v>190</v>
      </c>
      <c r="AX15" s="22">
        <v>2043040.23</v>
      </c>
      <c r="AZ15" s="22">
        <v>1191287.52</v>
      </c>
      <c r="BA15" s="22">
        <v>865475.59</v>
      </c>
      <c r="BB15" s="22">
        <v>2368852.16</v>
      </c>
      <c r="BD15" s="22" t="s">
        <v>75</v>
      </c>
      <c r="BE15" s="22">
        <v>2368852.16</v>
      </c>
      <c r="BG15" s="22">
        <v>1318818.7</v>
      </c>
      <c r="BH15" s="22">
        <v>936171.63</v>
      </c>
      <c r="BI15" s="22">
        <v>2751499.23</v>
      </c>
    </row>
    <row r="16" spans="1:62" ht="33.75" x14ac:dyDescent="0.2">
      <c r="A16" s="23" t="s">
        <v>79</v>
      </c>
      <c r="B16" s="25">
        <v>2114632.86</v>
      </c>
      <c r="D16" s="25">
        <v>0</v>
      </c>
      <c r="F16" s="25">
        <v>2114632.86</v>
      </c>
      <c r="H16" s="20">
        <f t="shared" si="0"/>
        <v>0</v>
      </c>
      <c r="I16" s="23" t="s">
        <v>80</v>
      </c>
      <c r="J16" s="23">
        <v>2114632.86</v>
      </c>
      <c r="K16" s="23"/>
      <c r="L16" s="23">
        <v>0</v>
      </c>
      <c r="M16" s="23"/>
      <c r="N16" s="23">
        <v>2114632.86</v>
      </c>
      <c r="O16" s="23"/>
      <c r="Q16" s="32" t="s">
        <v>81</v>
      </c>
      <c r="R16" s="22">
        <v>2114632.86</v>
      </c>
      <c r="T16" s="22">
        <v>0</v>
      </c>
      <c r="V16" s="22">
        <v>2114632.86</v>
      </c>
      <c r="X16" s="20">
        <f t="shared" si="1"/>
        <v>0</v>
      </c>
      <c r="Y16" s="4" t="s">
        <v>81</v>
      </c>
      <c r="Z16" s="5">
        <v>2114632.86</v>
      </c>
      <c r="AB16" s="5">
        <v>0</v>
      </c>
      <c r="AD16" s="5">
        <v>2114632.86</v>
      </c>
      <c r="AF16" s="20">
        <f t="shared" si="2"/>
        <v>0</v>
      </c>
      <c r="AG16" s="4" t="s">
        <v>82</v>
      </c>
      <c r="AH16" s="5">
        <v>2114632.86</v>
      </c>
      <c r="AJ16" s="5">
        <v>0</v>
      </c>
      <c r="AL16" s="5">
        <v>2114632.86</v>
      </c>
      <c r="AN16" s="20">
        <f t="shared" si="3"/>
        <v>0</v>
      </c>
      <c r="AO16" s="4" t="s">
        <v>80</v>
      </c>
      <c r="AP16" s="5">
        <v>2114632.86</v>
      </c>
      <c r="AR16" s="5">
        <v>0</v>
      </c>
      <c r="AT16" s="5">
        <v>2114632.86</v>
      </c>
      <c r="AV16" s="20">
        <f t="shared" si="4"/>
        <v>0</v>
      </c>
      <c r="AW16" s="22" t="s">
        <v>81</v>
      </c>
      <c r="AX16" s="22">
        <v>2114632.86</v>
      </c>
      <c r="AZ16" s="22">
        <v>0</v>
      </c>
      <c r="BB16" s="22">
        <v>2114632.86</v>
      </c>
      <c r="BD16" s="22" t="s">
        <v>80</v>
      </c>
      <c r="BE16" s="22">
        <v>2114632.86</v>
      </c>
      <c r="BG16" s="22">
        <v>0</v>
      </c>
      <c r="BI16" s="22">
        <v>2114632.86</v>
      </c>
    </row>
    <row r="17" spans="1:62" ht="22.5" x14ac:dyDescent="0.2">
      <c r="A17" s="23" t="s">
        <v>83</v>
      </c>
      <c r="B17" s="25">
        <v>222801.01</v>
      </c>
      <c r="D17" s="25">
        <v>67455.679999999993</v>
      </c>
      <c r="E17" s="29">
        <v>184540.69</v>
      </c>
      <c r="F17" s="25">
        <v>105716</v>
      </c>
      <c r="H17" s="20">
        <f t="shared" si="0"/>
        <v>0</v>
      </c>
      <c r="I17" s="23" t="s">
        <v>83</v>
      </c>
      <c r="J17" s="23">
        <v>222801.01</v>
      </c>
      <c r="K17" s="23"/>
      <c r="L17" s="23">
        <v>6840</v>
      </c>
      <c r="M17" s="23"/>
      <c r="N17" s="23">
        <v>229641.01</v>
      </c>
      <c r="O17" s="23"/>
      <c r="Q17" s="32" t="s">
        <v>84</v>
      </c>
      <c r="R17" s="22">
        <v>229641.01</v>
      </c>
      <c r="T17" s="22">
        <v>6925.68</v>
      </c>
      <c r="U17" s="22">
        <v>107615</v>
      </c>
      <c r="V17" s="22">
        <v>128951.69</v>
      </c>
      <c r="X17" s="20">
        <f t="shared" si="1"/>
        <v>0</v>
      </c>
      <c r="Y17" s="4" t="s">
        <v>84</v>
      </c>
      <c r="Z17" s="5">
        <v>128951.69</v>
      </c>
      <c r="AB17" s="5">
        <v>53690</v>
      </c>
      <c r="AC17" s="5">
        <v>76925.69</v>
      </c>
      <c r="AD17" s="5">
        <v>105716</v>
      </c>
      <c r="AF17" s="20">
        <f t="shared" si="2"/>
        <v>0</v>
      </c>
      <c r="AG17" s="4" t="s">
        <v>85</v>
      </c>
      <c r="AH17" s="5">
        <v>105716</v>
      </c>
      <c r="AJ17" s="5">
        <v>106200</v>
      </c>
      <c r="AK17" s="5">
        <v>53690</v>
      </c>
      <c r="AL17" s="5">
        <v>158226</v>
      </c>
      <c r="AN17" s="20">
        <f t="shared" si="3"/>
        <v>0</v>
      </c>
      <c r="AO17" s="4" t="s">
        <v>83</v>
      </c>
      <c r="AP17" s="5">
        <v>158226</v>
      </c>
      <c r="AR17" s="5">
        <v>0</v>
      </c>
      <c r="AS17" s="5">
        <v>158226</v>
      </c>
      <c r="AT17" s="5">
        <v>0</v>
      </c>
      <c r="AV17" s="20">
        <f t="shared" si="4"/>
        <v>0</v>
      </c>
      <c r="AW17" s="22" t="s">
        <v>84</v>
      </c>
      <c r="AX17" s="22">
        <v>610806.80000000005</v>
      </c>
      <c r="AZ17" s="22">
        <v>64200.639999999999</v>
      </c>
      <c r="BA17" s="22">
        <v>374689.48</v>
      </c>
      <c r="BB17" s="22">
        <v>300317.96000000002</v>
      </c>
      <c r="BD17" s="22" t="s">
        <v>83</v>
      </c>
      <c r="BE17" s="22">
        <v>300317.96000000002</v>
      </c>
      <c r="BG17" s="22">
        <v>153300.4</v>
      </c>
      <c r="BH17" s="22">
        <v>430153.36</v>
      </c>
      <c r="BI17" s="22">
        <v>23465</v>
      </c>
    </row>
    <row r="18" spans="1:62" ht="22.5" x14ac:dyDescent="0.2">
      <c r="A18" s="23" t="s">
        <v>86</v>
      </c>
      <c r="B18" s="25">
        <v>1979679.66</v>
      </c>
      <c r="D18" s="25">
        <v>4640416.0199999996</v>
      </c>
      <c r="E18" s="29">
        <v>4511091.78</v>
      </c>
      <c r="F18" s="25">
        <v>2109003.9</v>
      </c>
      <c r="H18" s="20">
        <f t="shared" si="0"/>
        <v>0</v>
      </c>
      <c r="I18" s="23" t="s">
        <v>86</v>
      </c>
      <c r="J18" s="23">
        <v>1979679.66</v>
      </c>
      <c r="K18" s="23"/>
      <c r="L18" s="23">
        <v>1402617.17</v>
      </c>
      <c r="M18" s="23">
        <v>1405751.48</v>
      </c>
      <c r="N18" s="23">
        <v>1976545.35</v>
      </c>
      <c r="O18" s="23"/>
      <c r="Q18" s="32" t="s">
        <v>86</v>
      </c>
      <c r="R18" s="22">
        <v>1976545.35</v>
      </c>
      <c r="T18" s="22">
        <v>1655410.93</v>
      </c>
      <c r="U18" s="22">
        <v>1549672.29</v>
      </c>
      <c r="V18" s="22">
        <v>2082283.99</v>
      </c>
      <c r="X18" s="20">
        <f t="shared" si="1"/>
        <v>0</v>
      </c>
      <c r="Y18" s="4" t="s">
        <v>86</v>
      </c>
      <c r="Z18" s="5">
        <v>2082283.99</v>
      </c>
      <c r="AB18" s="5">
        <v>1582387.92</v>
      </c>
      <c r="AC18" s="5">
        <v>1555668.01</v>
      </c>
      <c r="AD18" s="5">
        <v>2109003.9</v>
      </c>
      <c r="AF18" s="20">
        <f t="shared" si="2"/>
        <v>0</v>
      </c>
      <c r="AG18" s="4" t="s">
        <v>86</v>
      </c>
      <c r="AH18" s="5">
        <v>2109003.9</v>
      </c>
      <c r="AJ18" s="5">
        <v>1016200.38</v>
      </c>
      <c r="AK18" s="5">
        <v>1163968.24</v>
      </c>
      <c r="AL18" s="5">
        <v>1961236.04</v>
      </c>
      <c r="AN18" s="20">
        <f t="shared" si="3"/>
        <v>0</v>
      </c>
      <c r="AO18" s="4" t="s">
        <v>86</v>
      </c>
      <c r="AP18" s="5">
        <v>1961236.04</v>
      </c>
      <c r="AR18" s="5">
        <v>1464149.95</v>
      </c>
      <c r="AS18" s="5">
        <v>1329030.83</v>
      </c>
      <c r="AT18" s="5">
        <v>2096355.16</v>
      </c>
      <c r="AV18" s="20">
        <f t="shared" si="4"/>
        <v>0</v>
      </c>
      <c r="AW18" s="22" t="s">
        <v>86</v>
      </c>
      <c r="AX18" s="22">
        <v>1963965.73</v>
      </c>
      <c r="AZ18" s="22">
        <v>4302451.34</v>
      </c>
      <c r="BA18" s="22">
        <v>4198085.8099999996</v>
      </c>
      <c r="BB18" s="22">
        <v>2068331.26</v>
      </c>
      <c r="BD18" s="22" t="s">
        <v>86</v>
      </c>
      <c r="BE18" s="22">
        <v>2068331.26</v>
      </c>
      <c r="BG18" s="22">
        <v>3324051</v>
      </c>
      <c r="BH18" s="22">
        <v>3953947.11</v>
      </c>
      <c r="BI18" s="22">
        <v>1438435.15</v>
      </c>
    </row>
    <row r="19" spans="1:62" x14ac:dyDescent="0.2">
      <c r="A19" s="23"/>
      <c r="B19" s="25"/>
      <c r="D19" s="25"/>
      <c r="E19" s="29"/>
      <c r="F19" s="25"/>
      <c r="H19" s="20">
        <f t="shared" si="0"/>
        <v>0</v>
      </c>
      <c r="I19" s="23"/>
      <c r="J19" s="23"/>
      <c r="K19" s="23"/>
      <c r="L19" s="23"/>
      <c r="M19" s="23"/>
      <c r="N19" s="23"/>
      <c r="O19" s="23"/>
      <c r="Q19" s="32"/>
      <c r="X19" s="20">
        <f t="shared" si="1"/>
        <v>0</v>
      </c>
      <c r="Y19" s="4"/>
      <c r="Z19" s="5"/>
      <c r="AB19" s="5"/>
      <c r="AC19" s="5"/>
      <c r="AD19" s="5"/>
      <c r="AF19" s="20">
        <f t="shared" si="2"/>
        <v>0</v>
      </c>
      <c r="AG19" s="4"/>
      <c r="AH19" s="5"/>
      <c r="AJ19" s="5"/>
      <c r="AK19" s="5"/>
      <c r="AL19" s="5"/>
      <c r="AN19" s="20">
        <f t="shared" si="3"/>
        <v>0</v>
      </c>
      <c r="AO19" s="4"/>
      <c r="AP19" s="5"/>
      <c r="AR19" s="5"/>
      <c r="AS19" s="5"/>
      <c r="AT19" s="5"/>
      <c r="AV19" s="20">
        <f t="shared" si="4"/>
        <v>0</v>
      </c>
      <c r="AW19" s="22" t="s">
        <v>87</v>
      </c>
      <c r="AX19" s="22">
        <v>337320457.14999998</v>
      </c>
      <c r="AZ19" s="22">
        <v>226421292.88</v>
      </c>
      <c r="BB19" s="22">
        <v>563741750.02999997</v>
      </c>
      <c r="BD19" s="22" t="s">
        <v>87</v>
      </c>
      <c r="BE19" s="22">
        <v>563741750.02999997</v>
      </c>
      <c r="BG19" s="22">
        <v>42540075.840000004</v>
      </c>
      <c r="BI19" s="22">
        <v>606281825.87</v>
      </c>
    </row>
    <row r="20" spans="1:62" x14ac:dyDescent="0.2">
      <c r="A20" s="23"/>
      <c r="B20" s="25"/>
      <c r="D20" s="25"/>
      <c r="E20" s="29"/>
      <c r="F20" s="25"/>
      <c r="H20" s="20">
        <f t="shared" si="0"/>
        <v>0</v>
      </c>
      <c r="I20" s="23"/>
      <c r="J20" s="23"/>
      <c r="K20" s="23"/>
      <c r="L20" s="23"/>
      <c r="M20" s="23"/>
      <c r="N20" s="23"/>
      <c r="O20" s="23"/>
      <c r="Q20" s="32"/>
      <c r="X20" s="20">
        <f t="shared" si="1"/>
        <v>0</v>
      </c>
      <c r="Y20" s="4"/>
      <c r="Z20" s="5"/>
      <c r="AB20" s="5"/>
      <c r="AC20" s="5"/>
      <c r="AD20" s="5"/>
      <c r="AF20" s="20">
        <f t="shared" si="2"/>
        <v>0</v>
      </c>
      <c r="AG20" s="4"/>
      <c r="AH20" s="5"/>
      <c r="AJ20" s="5"/>
      <c r="AK20" s="5"/>
      <c r="AL20" s="5"/>
      <c r="AN20" s="20">
        <f t="shared" si="3"/>
        <v>0</v>
      </c>
      <c r="AO20" s="4"/>
      <c r="AP20" s="5"/>
      <c r="AR20" s="5"/>
      <c r="AS20" s="5"/>
      <c r="AT20" s="5"/>
      <c r="AV20" s="20">
        <f t="shared" si="4"/>
        <v>0</v>
      </c>
      <c r="AW20" s="22" t="s">
        <v>88</v>
      </c>
      <c r="AX20" s="22">
        <v>262367497.80000001</v>
      </c>
      <c r="AZ20" s="22">
        <v>0</v>
      </c>
      <c r="BB20" s="22">
        <v>262367497.80000001</v>
      </c>
      <c r="BD20" s="22" t="s">
        <v>88</v>
      </c>
      <c r="BE20" s="22">
        <v>262367497.80000001</v>
      </c>
      <c r="BG20" s="22">
        <v>0</v>
      </c>
      <c r="BI20" s="22">
        <v>262367497.80000001</v>
      </c>
    </row>
    <row r="21" spans="1:62" x14ac:dyDescent="0.2">
      <c r="A21" s="23"/>
      <c r="B21" s="25"/>
      <c r="D21" s="25"/>
      <c r="E21" s="29"/>
      <c r="F21" s="25"/>
      <c r="H21" s="20">
        <f t="shared" si="0"/>
        <v>0</v>
      </c>
      <c r="I21" s="23"/>
      <c r="J21" s="23"/>
      <c r="K21" s="23"/>
      <c r="L21" s="23"/>
      <c r="M21" s="23"/>
      <c r="N21" s="23"/>
      <c r="O21" s="23"/>
      <c r="Q21" s="32"/>
      <c r="X21" s="20">
        <f t="shared" si="1"/>
        <v>0</v>
      </c>
      <c r="Y21" s="4"/>
      <c r="Z21" s="5"/>
      <c r="AB21" s="5"/>
      <c r="AC21" s="5"/>
      <c r="AD21" s="5"/>
      <c r="AF21" s="20">
        <f t="shared" si="2"/>
        <v>0</v>
      </c>
      <c r="AG21" s="4"/>
      <c r="AH21" s="5"/>
      <c r="AJ21" s="5"/>
      <c r="AK21" s="5"/>
      <c r="AL21" s="5"/>
      <c r="AN21" s="20">
        <f t="shared" si="3"/>
        <v>0</v>
      </c>
      <c r="AO21" s="4"/>
      <c r="AP21" s="5"/>
      <c r="AR21" s="5"/>
      <c r="AS21" s="5"/>
      <c r="AT21" s="5"/>
      <c r="AV21" s="20">
        <f t="shared" si="4"/>
        <v>0</v>
      </c>
      <c r="AW21" s="22" t="s">
        <v>89</v>
      </c>
      <c r="AX21" s="22">
        <v>88018671.700000003</v>
      </c>
      <c r="AZ21" s="22">
        <v>61994588.829999998</v>
      </c>
      <c r="BB21" s="22">
        <v>150013260.53</v>
      </c>
      <c r="BD21" s="22" t="s">
        <v>89</v>
      </c>
      <c r="BE21" s="22">
        <v>150013260.53</v>
      </c>
      <c r="BG21" s="22">
        <v>116962032.84</v>
      </c>
      <c r="BH21" s="22">
        <v>266975293.37</v>
      </c>
      <c r="BI21" s="22">
        <v>0</v>
      </c>
    </row>
    <row r="22" spans="1:62" x14ac:dyDescent="0.2">
      <c r="A22" s="23"/>
      <c r="B22" s="25"/>
      <c r="D22" s="25"/>
      <c r="E22" s="29"/>
      <c r="F22" s="25"/>
      <c r="H22" s="20">
        <f t="shared" si="0"/>
        <v>0</v>
      </c>
      <c r="I22" s="23"/>
      <c r="J22" s="23"/>
      <c r="K22" s="23"/>
      <c r="L22" s="23"/>
      <c r="M22" s="23"/>
      <c r="N22" s="23"/>
      <c r="O22" s="23"/>
      <c r="Q22" s="32"/>
      <c r="X22" s="20">
        <f t="shared" si="1"/>
        <v>0</v>
      </c>
      <c r="Y22" s="4"/>
      <c r="Z22" s="5"/>
      <c r="AB22" s="5"/>
      <c r="AC22" s="5"/>
      <c r="AD22" s="5"/>
      <c r="AF22" s="20">
        <f t="shared" si="2"/>
        <v>0</v>
      </c>
      <c r="AG22" s="4"/>
      <c r="AH22" s="5"/>
      <c r="AJ22" s="5"/>
      <c r="AK22" s="5"/>
      <c r="AL22" s="5"/>
      <c r="AN22" s="20">
        <f t="shared" si="3"/>
        <v>0</v>
      </c>
      <c r="AO22" s="4"/>
      <c r="AP22" s="5"/>
      <c r="AR22" s="5"/>
      <c r="AS22" s="5"/>
      <c r="AT22" s="5"/>
      <c r="AV22" s="20">
        <f t="shared" si="4"/>
        <v>0</v>
      </c>
      <c r="AW22" s="22" t="s">
        <v>92</v>
      </c>
      <c r="AX22" s="22">
        <v>24248675.579999998</v>
      </c>
      <c r="AZ22" s="22">
        <v>232613.42</v>
      </c>
      <c r="BB22" s="22">
        <v>24481289</v>
      </c>
      <c r="BD22" s="22" t="s">
        <v>91</v>
      </c>
      <c r="BE22" s="22">
        <v>24481289</v>
      </c>
      <c r="BG22" s="22">
        <v>1084384.8899999999</v>
      </c>
      <c r="BI22" s="22">
        <v>25565673.890000001</v>
      </c>
    </row>
    <row r="23" spans="1:62" x14ac:dyDescent="0.2">
      <c r="A23" s="23" t="s">
        <v>87</v>
      </c>
      <c r="B23" s="25">
        <v>337320457.14999998</v>
      </c>
      <c r="D23" s="25">
        <v>0</v>
      </c>
      <c r="F23" s="25">
        <v>337320457.14999998</v>
      </c>
      <c r="H23" s="20">
        <f t="shared" si="0"/>
        <v>0</v>
      </c>
      <c r="I23" s="24" t="s">
        <v>87</v>
      </c>
      <c r="J23" s="24">
        <v>337320457.14999998</v>
      </c>
      <c r="K23" s="24"/>
      <c r="L23" s="24">
        <v>0</v>
      </c>
      <c r="M23" s="24"/>
      <c r="N23" s="24">
        <v>337320457.14999998</v>
      </c>
      <c r="O23" s="24"/>
      <c r="Q23" s="32" t="s">
        <v>87</v>
      </c>
      <c r="R23" s="22">
        <v>337320457.14999998</v>
      </c>
      <c r="T23" s="22">
        <v>0</v>
      </c>
      <c r="V23" s="22">
        <v>337320457.14999998</v>
      </c>
      <c r="X23" s="20">
        <f t="shared" si="1"/>
        <v>0</v>
      </c>
      <c r="Y23" s="6" t="s">
        <v>87</v>
      </c>
      <c r="Z23" s="5">
        <v>337320457.14999998</v>
      </c>
      <c r="AB23" s="5">
        <v>0</v>
      </c>
      <c r="AD23" s="5">
        <v>337320457.14999998</v>
      </c>
      <c r="AF23" s="20">
        <f t="shared" si="2"/>
        <v>0</v>
      </c>
      <c r="AG23" s="6" t="s">
        <v>87</v>
      </c>
      <c r="AH23" s="5">
        <v>337320457.14999998</v>
      </c>
      <c r="AJ23" s="5">
        <v>0</v>
      </c>
      <c r="AL23" s="5">
        <v>337320457.14999998</v>
      </c>
      <c r="AN23" s="20">
        <f t="shared" si="3"/>
        <v>0</v>
      </c>
      <c r="AO23" s="6" t="s">
        <v>87</v>
      </c>
      <c r="AP23" s="5">
        <v>337320457.14999998</v>
      </c>
      <c r="AR23" s="5">
        <v>0</v>
      </c>
      <c r="AT23" s="5">
        <v>337320457.14999998</v>
      </c>
      <c r="AV23" s="20">
        <f t="shared" si="4"/>
        <v>0</v>
      </c>
      <c r="AW23" s="22" t="s">
        <v>93</v>
      </c>
      <c r="AX23" s="22">
        <v>2502773.6</v>
      </c>
      <c r="AZ23" s="22">
        <v>3333</v>
      </c>
      <c r="BB23" s="22">
        <v>2506106.6</v>
      </c>
      <c r="BD23" s="22" t="s">
        <v>93</v>
      </c>
      <c r="BE23" s="22">
        <v>2506106.6</v>
      </c>
      <c r="BG23" s="22">
        <v>0</v>
      </c>
      <c r="BI23" s="22">
        <v>2506106.6</v>
      </c>
    </row>
    <row r="24" spans="1:62" x14ac:dyDescent="0.2">
      <c r="A24" s="23" t="s">
        <v>88</v>
      </c>
      <c r="B24" s="25">
        <v>262367497.80000001</v>
      </c>
      <c r="D24" s="25">
        <v>0</v>
      </c>
      <c r="F24" s="25">
        <v>262367497.80000001</v>
      </c>
      <c r="H24" s="20">
        <f t="shared" si="0"/>
        <v>0</v>
      </c>
      <c r="I24" s="24" t="s">
        <v>88</v>
      </c>
      <c r="J24" s="24">
        <v>262367497.80000001</v>
      </c>
      <c r="K24" s="24"/>
      <c r="L24" s="24">
        <v>0</v>
      </c>
      <c r="M24" s="24"/>
      <c r="N24" s="24">
        <v>262367497.80000001</v>
      </c>
      <c r="O24" s="24"/>
      <c r="Q24" s="32" t="s">
        <v>88</v>
      </c>
      <c r="R24" s="22">
        <v>262367497.80000001</v>
      </c>
      <c r="T24" s="22">
        <v>0</v>
      </c>
      <c r="V24" s="22">
        <v>262367497.80000001</v>
      </c>
      <c r="X24" s="20">
        <f t="shared" si="1"/>
        <v>0</v>
      </c>
      <c r="Y24" s="4" t="s">
        <v>88</v>
      </c>
      <c r="Z24" s="5">
        <v>262367497.80000001</v>
      </c>
      <c r="AB24" s="5">
        <v>0</v>
      </c>
      <c r="AD24" s="5">
        <v>262367497.80000001</v>
      </c>
      <c r="AF24" s="20">
        <f t="shared" si="2"/>
        <v>0</v>
      </c>
      <c r="AG24" s="4" t="s">
        <v>88</v>
      </c>
      <c r="AH24" s="5">
        <v>262367497.80000001</v>
      </c>
      <c r="AJ24" s="5">
        <v>0</v>
      </c>
      <c r="AL24" s="5">
        <v>262367497.80000001</v>
      </c>
      <c r="AN24" s="20">
        <f t="shared" si="3"/>
        <v>0</v>
      </c>
      <c r="AO24" s="6" t="s">
        <v>88</v>
      </c>
      <c r="AP24" s="5">
        <v>262367497.80000001</v>
      </c>
      <c r="AR24" s="5">
        <v>0</v>
      </c>
      <c r="AT24" s="5">
        <v>262367497.80000001</v>
      </c>
      <c r="AV24" s="20">
        <f t="shared" si="4"/>
        <v>0</v>
      </c>
      <c r="AW24" s="22" t="s">
        <v>95</v>
      </c>
      <c r="AX24" s="22">
        <v>1504964.34</v>
      </c>
      <c r="AZ24" s="22">
        <v>0</v>
      </c>
      <c r="BB24" s="22">
        <v>1504964.34</v>
      </c>
      <c r="BD24" s="22" t="s">
        <v>95</v>
      </c>
      <c r="BE24" s="22">
        <v>1504964.34</v>
      </c>
      <c r="BG24" s="22">
        <v>0</v>
      </c>
      <c r="BI24" s="22">
        <v>1504964.34</v>
      </c>
    </row>
    <row r="25" spans="1:62" ht="22.5" x14ac:dyDescent="0.2">
      <c r="A25" s="23" t="s">
        <v>89</v>
      </c>
      <c r="B25" s="25">
        <v>0</v>
      </c>
      <c r="D25" s="25">
        <v>36304419.100000001</v>
      </c>
      <c r="F25" s="25">
        <v>36304419.100000001</v>
      </c>
      <c r="H25" s="20">
        <f t="shared" si="0"/>
        <v>0</v>
      </c>
      <c r="I25" s="23" t="s">
        <v>89</v>
      </c>
      <c r="J25" s="23">
        <v>0</v>
      </c>
      <c r="K25" s="23"/>
      <c r="L25" s="23">
        <v>7711336.5499999998</v>
      </c>
      <c r="M25" s="23"/>
      <c r="N25" s="23">
        <v>7711336.5499999998</v>
      </c>
      <c r="O25" s="23"/>
      <c r="Q25" s="32" t="s">
        <v>90</v>
      </c>
      <c r="R25" s="22">
        <v>7711336.5499999998</v>
      </c>
      <c r="T25" s="22">
        <v>14173354.65</v>
      </c>
      <c r="V25" s="22">
        <v>21884691.199999999</v>
      </c>
      <c r="X25" s="20">
        <f t="shared" si="1"/>
        <v>0</v>
      </c>
      <c r="Y25" s="4" t="s">
        <v>90</v>
      </c>
      <c r="Z25" s="5">
        <v>21884691.199999999</v>
      </c>
      <c r="AB25" s="5">
        <v>14419727.9</v>
      </c>
      <c r="AC25" s="5"/>
      <c r="AD25" s="5">
        <v>36304419.100000001</v>
      </c>
      <c r="AF25" s="20">
        <f t="shared" si="2"/>
        <v>0</v>
      </c>
      <c r="AG25" s="4" t="s">
        <v>89</v>
      </c>
      <c r="AH25" s="5">
        <v>36304419.100000001</v>
      </c>
      <c r="AJ25" s="5">
        <v>19554151.98</v>
      </c>
      <c r="AK25" s="5">
        <v>548784.4</v>
      </c>
      <c r="AL25" s="5">
        <v>55309786.68</v>
      </c>
      <c r="AN25" s="20">
        <f t="shared" si="3"/>
        <v>0</v>
      </c>
      <c r="AO25" s="4" t="s">
        <v>89</v>
      </c>
      <c r="AP25" s="5">
        <v>55309786.68</v>
      </c>
      <c r="AR25" s="5">
        <v>20894771.280000001</v>
      </c>
      <c r="AT25" s="5">
        <v>76204557.959999993</v>
      </c>
      <c r="AV25" s="20">
        <f t="shared" si="4"/>
        <v>0</v>
      </c>
      <c r="AW25" s="22" t="s">
        <v>191</v>
      </c>
      <c r="AX25" s="22">
        <v>96393648.709999993</v>
      </c>
      <c r="AZ25" s="22">
        <v>0</v>
      </c>
      <c r="BB25" s="22">
        <v>96393648.709999993</v>
      </c>
      <c r="BD25" s="22" t="s">
        <v>96</v>
      </c>
      <c r="BE25" s="22">
        <v>96393648.709999993</v>
      </c>
      <c r="BG25" s="22">
        <v>3216600</v>
      </c>
      <c r="BI25" s="22">
        <v>99610248.709999993</v>
      </c>
    </row>
    <row r="26" spans="1:62" x14ac:dyDescent="0.2">
      <c r="A26" s="23" t="s">
        <v>91</v>
      </c>
      <c r="B26" s="25">
        <v>24038553.469999999</v>
      </c>
      <c r="D26" s="25">
        <v>238083.99</v>
      </c>
      <c r="E26" s="29">
        <v>421300.79</v>
      </c>
      <c r="F26" s="25">
        <v>23855336.670000002</v>
      </c>
      <c r="H26" s="20">
        <f t="shared" si="0"/>
        <v>0</v>
      </c>
      <c r="I26" s="23" t="s">
        <v>91</v>
      </c>
      <c r="J26" s="23">
        <v>24038553.469999999</v>
      </c>
      <c r="K26" s="23"/>
      <c r="L26" s="23">
        <v>18036</v>
      </c>
      <c r="M26" s="23"/>
      <c r="N26" s="23">
        <v>24056589.469999999</v>
      </c>
      <c r="O26" s="23"/>
      <c r="Q26" s="32" t="s">
        <v>92</v>
      </c>
      <c r="R26" s="22">
        <v>24056589.469999999</v>
      </c>
      <c r="T26" s="22">
        <v>26233.32</v>
      </c>
      <c r="V26" s="22">
        <v>24082822.789999999</v>
      </c>
      <c r="X26" s="20">
        <f t="shared" si="1"/>
        <v>0</v>
      </c>
      <c r="Y26" s="4" t="s">
        <v>92</v>
      </c>
      <c r="Z26" s="5">
        <v>24082822.789999999</v>
      </c>
      <c r="AB26" s="5">
        <v>193814.67</v>
      </c>
      <c r="AC26" s="22">
        <v>421300.79</v>
      </c>
      <c r="AD26" s="5">
        <v>23855336.670000002</v>
      </c>
      <c r="AF26" s="20">
        <f t="shared" si="2"/>
        <v>0</v>
      </c>
      <c r="AG26" s="4" t="s">
        <v>91</v>
      </c>
      <c r="AH26" s="5">
        <v>23855336.670000002</v>
      </c>
      <c r="AJ26" s="5">
        <v>91078.65</v>
      </c>
      <c r="AL26" s="5">
        <v>23946415.32</v>
      </c>
      <c r="AN26" s="20">
        <f t="shared" si="3"/>
        <v>0</v>
      </c>
      <c r="AO26" s="4" t="s">
        <v>91</v>
      </c>
      <c r="AP26" s="5">
        <v>23946415.32</v>
      </c>
      <c r="AR26" s="5">
        <v>220914.17</v>
      </c>
      <c r="AT26" s="5">
        <v>24167329.489999998</v>
      </c>
      <c r="AV26" s="20">
        <f t="shared" si="4"/>
        <v>0</v>
      </c>
      <c r="AW26" s="22" t="s">
        <v>98</v>
      </c>
      <c r="AX26" s="22">
        <v>33970317.229999997</v>
      </c>
      <c r="AZ26" s="22">
        <v>0</v>
      </c>
      <c r="BB26" s="22">
        <v>33970317.229999997</v>
      </c>
      <c r="BD26" s="22" t="s">
        <v>99</v>
      </c>
      <c r="BE26" s="22">
        <v>33970317.229999997</v>
      </c>
      <c r="BG26" s="22">
        <v>0</v>
      </c>
      <c r="BI26" s="22">
        <v>33970317.229999997</v>
      </c>
    </row>
    <row r="27" spans="1:62" ht="22.5" x14ac:dyDescent="0.2">
      <c r="A27" s="23" t="s">
        <v>93</v>
      </c>
      <c r="B27" s="25">
        <v>2502773.6</v>
      </c>
      <c r="D27" s="25">
        <v>0</v>
      </c>
      <c r="F27" s="25">
        <v>2502773.6</v>
      </c>
      <c r="H27" s="20">
        <f t="shared" si="0"/>
        <v>0</v>
      </c>
      <c r="I27" s="23" t="s">
        <v>94</v>
      </c>
      <c r="J27" s="23">
        <v>2502773.6</v>
      </c>
      <c r="K27" s="23"/>
      <c r="L27" s="23">
        <v>0</v>
      </c>
      <c r="M27" s="23"/>
      <c r="N27" s="23">
        <v>2502773.6</v>
      </c>
      <c r="O27" s="23"/>
      <c r="Q27" s="32" t="s">
        <v>93</v>
      </c>
      <c r="R27" s="22">
        <v>2502773.6</v>
      </c>
      <c r="T27" s="22">
        <v>0</v>
      </c>
      <c r="V27" s="22">
        <v>2502773.6</v>
      </c>
      <c r="X27" s="20">
        <f t="shared" si="1"/>
        <v>0</v>
      </c>
      <c r="Y27" s="4" t="s">
        <v>93</v>
      </c>
      <c r="Z27" s="5">
        <v>2502773.6</v>
      </c>
      <c r="AB27" s="5">
        <v>0</v>
      </c>
      <c r="AD27" s="5">
        <v>2502773.6</v>
      </c>
      <c r="AF27" s="20">
        <f t="shared" si="2"/>
        <v>0</v>
      </c>
      <c r="AG27" s="4" t="s">
        <v>94</v>
      </c>
      <c r="AH27" s="5">
        <v>2502773.6</v>
      </c>
      <c r="AJ27" s="5">
        <v>0</v>
      </c>
      <c r="AL27" s="5">
        <v>2502773.6</v>
      </c>
      <c r="AN27" s="20">
        <f t="shared" si="3"/>
        <v>0</v>
      </c>
      <c r="AO27" s="4" t="s">
        <v>94</v>
      </c>
      <c r="AP27" s="5">
        <v>2502773.6</v>
      </c>
      <c r="AR27" s="5">
        <v>0</v>
      </c>
      <c r="AT27" s="5">
        <v>2502773.6</v>
      </c>
      <c r="AV27" s="20">
        <f t="shared" si="4"/>
        <v>0</v>
      </c>
      <c r="AW27" s="22" t="s">
        <v>100</v>
      </c>
      <c r="AX27" s="22">
        <v>67741554.890000001</v>
      </c>
      <c r="AZ27" s="22">
        <v>532056.53</v>
      </c>
      <c r="BB27" s="22">
        <v>68273611.420000002</v>
      </c>
      <c r="BD27" s="22" t="s">
        <v>100</v>
      </c>
      <c r="BE27" s="22">
        <v>68273611.420000002</v>
      </c>
      <c r="BG27" s="22">
        <v>95583.4</v>
      </c>
      <c r="BH27" s="22">
        <v>49840</v>
      </c>
      <c r="BI27" s="22">
        <v>68319354.819999993</v>
      </c>
    </row>
    <row r="28" spans="1:62" x14ac:dyDescent="0.2">
      <c r="A28" s="23" t="s">
        <v>95</v>
      </c>
      <c r="B28" s="25">
        <v>1504964.34</v>
      </c>
      <c r="D28" s="25">
        <v>0</v>
      </c>
      <c r="F28" s="25">
        <v>1504964.34</v>
      </c>
      <c r="H28" s="20">
        <f t="shared" si="0"/>
        <v>0</v>
      </c>
      <c r="I28" s="23" t="s">
        <v>95</v>
      </c>
      <c r="J28" s="23">
        <v>1504964.34</v>
      </c>
      <c r="K28" s="23"/>
      <c r="L28" s="23">
        <v>0</v>
      </c>
      <c r="M28" s="23"/>
      <c r="N28" s="32">
        <v>1504964.34</v>
      </c>
      <c r="O28" s="23"/>
      <c r="Q28" s="32" t="s">
        <v>95</v>
      </c>
      <c r="R28" s="22">
        <v>1504964.34</v>
      </c>
      <c r="T28" s="22">
        <v>0</v>
      </c>
      <c r="V28" s="22">
        <v>1504964.34</v>
      </c>
      <c r="X28" s="20">
        <f t="shared" si="1"/>
        <v>0</v>
      </c>
      <c r="Y28" s="4" t="s">
        <v>95</v>
      </c>
      <c r="Z28" s="5">
        <v>1504964.34</v>
      </c>
      <c r="AB28" s="5">
        <v>0</v>
      </c>
      <c r="AD28" s="5">
        <v>1504964.34</v>
      </c>
      <c r="AF28" s="20">
        <f t="shared" si="2"/>
        <v>0</v>
      </c>
      <c r="AG28" s="4" t="s">
        <v>95</v>
      </c>
      <c r="AH28" s="5">
        <v>1504964.34</v>
      </c>
      <c r="AJ28" s="5">
        <v>0</v>
      </c>
      <c r="AL28" s="5">
        <v>1504964.34</v>
      </c>
      <c r="AN28" s="20">
        <f t="shared" si="3"/>
        <v>0</v>
      </c>
      <c r="AO28" s="4" t="s">
        <v>95</v>
      </c>
      <c r="AP28" s="5">
        <v>1504964.34</v>
      </c>
      <c r="AR28" s="5">
        <v>0</v>
      </c>
      <c r="AT28" s="5">
        <v>1504964.34</v>
      </c>
      <c r="AV28" s="20">
        <f t="shared" si="4"/>
        <v>0</v>
      </c>
      <c r="AW28" s="22" t="s">
        <v>102</v>
      </c>
      <c r="AX28" s="22">
        <v>11855443.619999999</v>
      </c>
      <c r="AZ28" s="22">
        <v>0</v>
      </c>
      <c r="BB28" s="22">
        <v>11855443.619999999</v>
      </c>
      <c r="BD28" s="22" t="s">
        <v>102</v>
      </c>
      <c r="BE28" s="22">
        <v>11855443.619999999</v>
      </c>
      <c r="BG28" s="22">
        <v>1713500</v>
      </c>
      <c r="BI28" s="22">
        <v>13568943.619999999</v>
      </c>
    </row>
    <row r="29" spans="1:62" x14ac:dyDescent="0.2">
      <c r="A29" s="23" t="s">
        <v>96</v>
      </c>
      <c r="B29" s="25">
        <v>96393648.709999993</v>
      </c>
      <c r="D29" s="25">
        <v>1623700</v>
      </c>
      <c r="E29" s="29">
        <v>1623700</v>
      </c>
      <c r="F29" s="25">
        <v>96393648.709999993</v>
      </c>
      <c r="H29" s="20">
        <f t="shared" si="0"/>
        <v>0</v>
      </c>
      <c r="I29" s="24" t="s">
        <v>96</v>
      </c>
      <c r="J29" s="24">
        <v>96393648.709999993</v>
      </c>
      <c r="K29" s="24"/>
      <c r="L29" s="24">
        <v>0</v>
      </c>
      <c r="M29" s="24"/>
      <c r="N29" s="24">
        <v>96393648.709999993</v>
      </c>
      <c r="O29" s="24"/>
      <c r="Q29" s="32" t="s">
        <v>97</v>
      </c>
      <c r="R29" s="22">
        <v>96393648.709999993</v>
      </c>
      <c r="T29" s="22">
        <v>1623700</v>
      </c>
      <c r="U29" s="22">
        <v>1623700</v>
      </c>
      <c r="V29" s="22">
        <v>96393648.709999993</v>
      </c>
      <c r="X29" s="20">
        <f t="shared" si="1"/>
        <v>0</v>
      </c>
      <c r="Y29" s="4" t="s">
        <v>97</v>
      </c>
      <c r="Z29" s="5">
        <v>96393648.709999993</v>
      </c>
      <c r="AB29" s="5">
        <v>0</v>
      </c>
      <c r="AD29" s="5">
        <v>96393648.709999993</v>
      </c>
      <c r="AF29" s="20">
        <f t="shared" si="2"/>
        <v>0</v>
      </c>
      <c r="AG29" s="4" t="s">
        <v>96</v>
      </c>
      <c r="AH29" s="5">
        <v>96393648.709999993</v>
      </c>
      <c r="AJ29" s="5">
        <v>0</v>
      </c>
      <c r="AL29" s="5">
        <v>96393648.709999993</v>
      </c>
      <c r="AN29" s="20">
        <f t="shared" si="3"/>
        <v>0</v>
      </c>
      <c r="AO29" s="6" t="s">
        <v>96</v>
      </c>
      <c r="AP29" s="5">
        <v>96393648.709999993</v>
      </c>
      <c r="AR29" s="5">
        <v>0</v>
      </c>
      <c r="AT29" s="5">
        <v>96393648.709999993</v>
      </c>
      <c r="AV29" s="20">
        <f t="shared" si="4"/>
        <v>0</v>
      </c>
      <c r="AW29" s="22" t="s">
        <v>103</v>
      </c>
      <c r="AX29" s="22">
        <v>2820986.32</v>
      </c>
      <c r="AZ29" s="22">
        <v>174000</v>
      </c>
      <c r="BB29" s="22">
        <v>2994986.32</v>
      </c>
      <c r="BD29" s="22" t="s">
        <v>103</v>
      </c>
      <c r="BE29" s="22">
        <v>2994986.32</v>
      </c>
      <c r="BG29" s="22">
        <v>0</v>
      </c>
      <c r="BI29" s="22">
        <v>2994986.32</v>
      </c>
    </row>
    <row r="30" spans="1:62" x14ac:dyDescent="0.2">
      <c r="A30" s="23" t="s">
        <v>98</v>
      </c>
      <c r="B30" s="25">
        <v>33970317.229999997</v>
      </c>
      <c r="D30" s="25">
        <v>0</v>
      </c>
      <c r="F30" s="25">
        <v>33970317.229999997</v>
      </c>
      <c r="H30" s="20">
        <f t="shared" si="0"/>
        <v>0</v>
      </c>
      <c r="I30" s="24" t="s">
        <v>99</v>
      </c>
      <c r="J30" s="24">
        <v>33970317.229999997</v>
      </c>
      <c r="K30" s="24"/>
      <c r="L30" s="24">
        <v>0</v>
      </c>
      <c r="M30" s="24"/>
      <c r="N30" s="24">
        <v>33970317.229999997</v>
      </c>
      <c r="O30" s="24"/>
      <c r="Q30" s="32" t="s">
        <v>99</v>
      </c>
      <c r="R30" s="22">
        <v>33970317.229999997</v>
      </c>
      <c r="T30" s="22">
        <v>0</v>
      </c>
      <c r="V30" s="22">
        <v>33970317.229999997</v>
      </c>
      <c r="X30" s="20">
        <f t="shared" si="1"/>
        <v>0</v>
      </c>
      <c r="Y30" s="4" t="s">
        <v>99</v>
      </c>
      <c r="Z30" s="5">
        <v>33970317.229999997</v>
      </c>
      <c r="AB30" s="5">
        <v>0</v>
      </c>
      <c r="AD30" s="5">
        <v>33970317.229999997</v>
      </c>
      <c r="AF30" s="20">
        <f t="shared" si="2"/>
        <v>0</v>
      </c>
      <c r="AG30" s="4" t="s">
        <v>99</v>
      </c>
      <c r="AH30" s="5">
        <v>33970317.229999997</v>
      </c>
      <c r="AJ30" s="5">
        <v>0</v>
      </c>
      <c r="AL30" s="5">
        <v>33970317.229999997</v>
      </c>
      <c r="AN30" s="20">
        <f t="shared" si="3"/>
        <v>0</v>
      </c>
      <c r="AO30" s="6" t="s">
        <v>99</v>
      </c>
      <c r="AP30" s="5">
        <v>33970317.229999997</v>
      </c>
      <c r="AR30" s="5">
        <v>0</v>
      </c>
      <c r="AT30" s="5">
        <v>33970317.229999997</v>
      </c>
      <c r="AV30" s="20">
        <f t="shared" si="4"/>
        <v>0</v>
      </c>
      <c r="AW30" s="22" t="s">
        <v>104</v>
      </c>
      <c r="AY30" s="22">
        <v>29769128.800000001</v>
      </c>
      <c r="AZ30" s="22">
        <v>72108070.810000002</v>
      </c>
      <c r="BA30" s="22">
        <v>79711913.230000004</v>
      </c>
      <c r="BC30" s="22">
        <v>37372971.219999999</v>
      </c>
      <c r="BD30" s="22" t="s">
        <v>197</v>
      </c>
      <c r="BF30" s="22">
        <v>37372971.219999999</v>
      </c>
      <c r="BG30" s="22">
        <v>143477243.75</v>
      </c>
      <c r="BH30" s="22">
        <v>114515042.65000001</v>
      </c>
      <c r="BJ30" s="22">
        <v>8410770.1199999992</v>
      </c>
    </row>
    <row r="31" spans="1:62" ht="22.5" x14ac:dyDescent="0.2">
      <c r="A31" s="23" t="s">
        <v>100</v>
      </c>
      <c r="B31" s="25">
        <v>67467251.019999996</v>
      </c>
      <c r="D31" s="25">
        <v>5253632</v>
      </c>
      <c r="E31" s="29">
        <v>5244288.13</v>
      </c>
      <c r="F31" s="25">
        <v>67476594.890000001</v>
      </c>
      <c r="H31" s="20">
        <f t="shared" si="0"/>
        <v>0</v>
      </c>
      <c r="I31" s="23" t="s">
        <v>100</v>
      </c>
      <c r="J31" s="23">
        <v>67467251.019999996</v>
      </c>
      <c r="K31" s="23"/>
      <c r="L31" s="23">
        <v>34800</v>
      </c>
      <c r="M31" s="23"/>
      <c r="N31" s="23">
        <v>67502051.019999996</v>
      </c>
      <c r="O31" s="23"/>
      <c r="Q31" s="32" t="s">
        <v>101</v>
      </c>
      <c r="R31" s="22">
        <v>67502051.019999996</v>
      </c>
      <c r="T31" s="22">
        <v>5200112</v>
      </c>
      <c r="U31" s="22">
        <v>5170932</v>
      </c>
      <c r="V31" s="22">
        <v>67531231.019999996</v>
      </c>
      <c r="X31" s="20">
        <f t="shared" si="1"/>
        <v>0</v>
      </c>
      <c r="Y31" s="4" t="s">
        <v>101</v>
      </c>
      <c r="Z31" s="5">
        <v>67531231.019999996</v>
      </c>
      <c r="AB31" s="5">
        <v>18720</v>
      </c>
      <c r="AC31" s="22">
        <v>73356.13</v>
      </c>
      <c r="AD31" s="5">
        <v>67476594.890000001</v>
      </c>
      <c r="AF31" s="20">
        <f t="shared" si="2"/>
        <v>0</v>
      </c>
      <c r="AG31" s="4" t="s">
        <v>100</v>
      </c>
      <c r="AH31" s="5">
        <v>67476594.890000001</v>
      </c>
      <c r="AJ31" s="5">
        <v>186460</v>
      </c>
      <c r="AL31" s="5">
        <v>67663054.890000001</v>
      </c>
      <c r="AN31" s="20">
        <f t="shared" si="3"/>
        <v>0</v>
      </c>
      <c r="AO31" s="4" t="s">
        <v>100</v>
      </c>
      <c r="AP31" s="5">
        <v>67663054.890000001</v>
      </c>
      <c r="AR31" s="5">
        <v>18950</v>
      </c>
      <c r="AT31" s="5">
        <v>67682004.890000001</v>
      </c>
      <c r="AV31" s="20">
        <f t="shared" si="4"/>
        <v>0</v>
      </c>
      <c r="AW31" s="22" t="s">
        <v>105</v>
      </c>
      <c r="AY31" s="22">
        <v>26728717.5</v>
      </c>
      <c r="AZ31" s="22">
        <v>104382206.72</v>
      </c>
      <c r="BA31" s="22">
        <v>97085544.180000007</v>
      </c>
      <c r="BC31" s="22">
        <v>19432054.960000001</v>
      </c>
      <c r="BD31" s="22" t="s">
        <v>106</v>
      </c>
      <c r="BF31" s="22">
        <v>19432054.960000001</v>
      </c>
      <c r="BG31" s="22">
        <v>132571764.66</v>
      </c>
      <c r="BH31" s="22">
        <v>125285293.95999999</v>
      </c>
      <c r="BJ31" s="22">
        <v>12145584.26</v>
      </c>
    </row>
    <row r="32" spans="1:62" x14ac:dyDescent="0.2">
      <c r="A32" s="23" t="s">
        <v>102</v>
      </c>
      <c r="B32" s="25">
        <v>10680443.619999999</v>
      </c>
      <c r="D32" s="25">
        <v>1175000</v>
      </c>
      <c r="F32" s="25">
        <v>11855443.619999999</v>
      </c>
      <c r="H32" s="20">
        <f t="shared" si="0"/>
        <v>0</v>
      </c>
      <c r="I32" s="24" t="s">
        <v>102</v>
      </c>
      <c r="J32" s="24">
        <v>10680443.619999999</v>
      </c>
      <c r="K32" s="24"/>
      <c r="L32" s="24">
        <v>0</v>
      </c>
      <c r="M32" s="24"/>
      <c r="N32" s="24">
        <v>10680443.619999999</v>
      </c>
      <c r="O32" s="24"/>
      <c r="Q32" s="32" t="s">
        <v>102</v>
      </c>
      <c r="R32" s="22">
        <v>10680443.619999999</v>
      </c>
      <c r="T32" s="22">
        <v>0</v>
      </c>
      <c r="V32" s="22">
        <v>10680443.619999999</v>
      </c>
      <c r="X32" s="20">
        <f t="shared" si="1"/>
        <v>0</v>
      </c>
      <c r="Y32" s="6" t="s">
        <v>102</v>
      </c>
      <c r="Z32" s="5">
        <v>10680443.619999999</v>
      </c>
      <c r="AB32" s="5">
        <v>1175000</v>
      </c>
      <c r="AD32" s="5">
        <v>11855443.619999999</v>
      </c>
      <c r="AF32" s="20">
        <f t="shared" si="2"/>
        <v>0</v>
      </c>
      <c r="AG32" s="6" t="s">
        <v>102</v>
      </c>
      <c r="AH32" s="5">
        <v>11855443.619999999</v>
      </c>
      <c r="AJ32" s="5">
        <v>0</v>
      </c>
      <c r="AL32" s="5">
        <v>11855443.619999999</v>
      </c>
      <c r="AN32" s="20">
        <f t="shared" si="3"/>
        <v>0</v>
      </c>
      <c r="AO32" s="6" t="s">
        <v>102</v>
      </c>
      <c r="AP32" s="5">
        <v>11855443.619999999</v>
      </c>
      <c r="AR32" s="5">
        <v>0</v>
      </c>
      <c r="AT32" s="5">
        <v>11855443.619999999</v>
      </c>
      <c r="AV32" s="20">
        <f t="shared" si="4"/>
        <v>0</v>
      </c>
      <c r="AW32" s="22" t="s">
        <v>107</v>
      </c>
      <c r="AY32" s="22">
        <v>3923459.18</v>
      </c>
      <c r="AZ32" s="22">
        <v>62232109.450000003</v>
      </c>
      <c r="BA32" s="22">
        <v>61852318.149999999</v>
      </c>
      <c r="BC32" s="22">
        <v>3543667.88</v>
      </c>
      <c r="BD32" s="22" t="s">
        <v>107</v>
      </c>
      <c r="BF32" s="22">
        <v>3543667.88</v>
      </c>
      <c r="BG32" s="22">
        <v>118668853.79000001</v>
      </c>
      <c r="BH32" s="22">
        <v>115125185.91</v>
      </c>
      <c r="BJ32" s="22">
        <v>0</v>
      </c>
    </row>
    <row r="33" spans="1:62" x14ac:dyDescent="0.2">
      <c r="A33" s="23" t="s">
        <v>103</v>
      </c>
      <c r="B33" s="25">
        <v>2820986.32</v>
      </c>
      <c r="D33" s="25">
        <v>0</v>
      </c>
      <c r="F33" s="25">
        <v>2820986.32</v>
      </c>
      <c r="H33" s="20">
        <f t="shared" si="0"/>
        <v>0</v>
      </c>
      <c r="I33" s="24" t="s">
        <v>103</v>
      </c>
      <c r="J33" s="24">
        <v>2820986.32</v>
      </c>
      <c r="K33" s="24"/>
      <c r="L33" s="24">
        <v>0</v>
      </c>
      <c r="M33" s="24"/>
      <c r="N33" s="24">
        <v>2820986.32</v>
      </c>
      <c r="O33" s="24"/>
      <c r="Q33" s="32" t="s">
        <v>103</v>
      </c>
      <c r="R33" s="22">
        <v>2820986.32</v>
      </c>
      <c r="T33" s="22">
        <v>0</v>
      </c>
      <c r="V33" s="22">
        <v>2820986.32</v>
      </c>
      <c r="X33" s="20">
        <f t="shared" si="1"/>
        <v>0</v>
      </c>
      <c r="Y33" s="6" t="s">
        <v>103</v>
      </c>
      <c r="Z33" s="5">
        <v>2820986.32</v>
      </c>
      <c r="AB33" s="5">
        <v>0</v>
      </c>
      <c r="AD33" s="5">
        <v>2820986.32</v>
      </c>
      <c r="AF33" s="20">
        <f t="shared" si="2"/>
        <v>0</v>
      </c>
      <c r="AG33" s="6" t="s">
        <v>103</v>
      </c>
      <c r="AH33" s="5">
        <v>2820986.32</v>
      </c>
      <c r="AJ33" s="5">
        <v>0</v>
      </c>
      <c r="AL33" s="5">
        <v>2820986.32</v>
      </c>
      <c r="AN33" s="20">
        <f t="shared" si="3"/>
        <v>0</v>
      </c>
      <c r="AO33" s="6" t="s">
        <v>103</v>
      </c>
      <c r="AP33" s="5">
        <v>2820986.32</v>
      </c>
      <c r="AR33" s="5">
        <v>0</v>
      </c>
      <c r="AT33" s="5">
        <v>2820986.32</v>
      </c>
      <c r="AV33" s="20">
        <f t="shared" si="4"/>
        <v>0</v>
      </c>
      <c r="AW33" s="22" t="s">
        <v>109</v>
      </c>
      <c r="AY33" s="22">
        <v>10449560</v>
      </c>
      <c r="AZ33" s="22">
        <v>26862221.530000001</v>
      </c>
      <c r="BA33" s="22">
        <v>29017663.57</v>
      </c>
      <c r="BC33" s="22">
        <v>12605002.039999999</v>
      </c>
      <c r="BD33" s="22" t="s">
        <v>109</v>
      </c>
      <c r="BF33" s="22">
        <v>12605002.039999999</v>
      </c>
      <c r="BG33" s="22">
        <v>42400583.670000002</v>
      </c>
      <c r="BH33" s="22">
        <v>39806139.710000001</v>
      </c>
      <c r="BJ33" s="22">
        <v>10010558.08</v>
      </c>
    </row>
    <row r="34" spans="1:62" x14ac:dyDescent="0.2">
      <c r="A34" s="23"/>
      <c r="B34" s="25"/>
      <c r="D34" s="25"/>
      <c r="F34" s="25"/>
      <c r="I34" s="24"/>
      <c r="J34" s="24"/>
      <c r="K34" s="24"/>
      <c r="L34" s="24"/>
      <c r="M34" s="24"/>
      <c r="N34" s="24"/>
      <c r="O34" s="24"/>
      <c r="Q34" s="32"/>
      <c r="X34" s="20">
        <f t="shared" si="1"/>
        <v>0</v>
      </c>
      <c r="Y34" s="6"/>
      <c r="Z34" s="5"/>
      <c r="AB34" s="5"/>
      <c r="AD34" s="5"/>
      <c r="AF34" s="20">
        <f t="shared" si="2"/>
        <v>0</v>
      </c>
      <c r="AG34" s="6"/>
      <c r="AH34" s="5"/>
      <c r="AJ34" s="5"/>
      <c r="AL34" s="5"/>
      <c r="AN34" s="20">
        <f t="shared" si="3"/>
        <v>0</v>
      </c>
      <c r="AO34" s="6"/>
      <c r="AP34" s="5"/>
      <c r="AR34" s="5"/>
      <c r="AT34" s="5"/>
      <c r="AV34" s="20">
        <f t="shared" si="4"/>
        <v>0</v>
      </c>
      <c r="AW34" s="22" t="s">
        <v>110</v>
      </c>
      <c r="AY34" s="22">
        <v>188086.05</v>
      </c>
      <c r="AZ34" s="22">
        <v>9987.33</v>
      </c>
      <c r="BA34" s="22">
        <v>11951.98</v>
      </c>
      <c r="BC34" s="22">
        <v>190050.7</v>
      </c>
      <c r="BD34" s="22" t="s">
        <v>110</v>
      </c>
      <c r="BF34" s="22">
        <v>190050.7</v>
      </c>
      <c r="BG34" s="22">
        <v>8399.4</v>
      </c>
      <c r="BH34" s="22">
        <v>2121.3000000000002</v>
      </c>
      <c r="BJ34" s="22">
        <v>183772.6</v>
      </c>
    </row>
    <row r="35" spans="1:62" x14ac:dyDescent="0.2">
      <c r="A35" s="23"/>
      <c r="B35" s="25"/>
      <c r="D35" s="25"/>
      <c r="F35" s="25"/>
      <c r="I35" s="24"/>
      <c r="J35" s="24"/>
      <c r="K35" s="24"/>
      <c r="L35" s="24"/>
      <c r="M35" s="24"/>
      <c r="N35" s="24"/>
      <c r="O35" s="24"/>
      <c r="Q35" s="32"/>
      <c r="X35" s="20">
        <f t="shared" si="1"/>
        <v>0</v>
      </c>
      <c r="Y35" s="6"/>
      <c r="Z35" s="5"/>
      <c r="AB35" s="5"/>
      <c r="AD35" s="5"/>
      <c r="AF35" s="20">
        <f t="shared" si="2"/>
        <v>0</v>
      </c>
      <c r="AG35" s="6"/>
      <c r="AH35" s="5"/>
      <c r="AJ35" s="5"/>
      <c r="AL35" s="5"/>
      <c r="AN35" s="20">
        <f t="shared" si="3"/>
        <v>0</v>
      </c>
      <c r="AO35" s="6"/>
      <c r="AP35" s="5"/>
      <c r="AR35" s="5"/>
      <c r="AT35" s="5"/>
      <c r="AV35" s="20">
        <f t="shared" si="4"/>
        <v>0</v>
      </c>
      <c r="AW35" s="22" t="s">
        <v>111</v>
      </c>
      <c r="AY35" s="22">
        <v>38575295.560000002</v>
      </c>
      <c r="AZ35" s="22">
        <v>30397553.699999999</v>
      </c>
      <c r="BA35" s="22">
        <v>43850680.829999998</v>
      </c>
      <c r="BC35" s="22">
        <v>52028422.689999998</v>
      </c>
      <c r="BD35" s="22" t="s">
        <v>111</v>
      </c>
      <c r="BF35" s="22">
        <v>52028422.689999998</v>
      </c>
      <c r="BG35" s="22">
        <v>153091828</v>
      </c>
      <c r="BH35" s="22">
        <v>131443017.33</v>
      </c>
      <c r="BJ35" s="22">
        <v>30379612.02</v>
      </c>
    </row>
    <row r="36" spans="1:62" x14ac:dyDescent="0.2">
      <c r="A36" s="23"/>
      <c r="B36" s="25"/>
      <c r="D36" s="25"/>
      <c r="F36" s="25"/>
      <c r="I36" s="24"/>
      <c r="J36" s="24"/>
      <c r="K36" s="24"/>
      <c r="L36" s="24"/>
      <c r="M36" s="24"/>
      <c r="N36" s="24"/>
      <c r="O36" s="24"/>
      <c r="Q36" s="32"/>
      <c r="X36" s="20">
        <f t="shared" si="1"/>
        <v>0</v>
      </c>
      <c r="Y36" s="6"/>
      <c r="Z36" s="5"/>
      <c r="AB36" s="5"/>
      <c r="AD36" s="5"/>
      <c r="AF36" s="20">
        <f t="shared" si="2"/>
        <v>0</v>
      </c>
      <c r="AG36" s="6"/>
      <c r="AH36" s="5"/>
      <c r="AJ36" s="5"/>
      <c r="AL36" s="5"/>
      <c r="AN36" s="20">
        <f t="shared" si="3"/>
        <v>0</v>
      </c>
      <c r="AO36" s="6"/>
      <c r="AP36" s="5"/>
      <c r="AR36" s="5"/>
      <c r="AT36" s="5"/>
      <c r="AV36" s="20">
        <f t="shared" si="4"/>
        <v>0</v>
      </c>
      <c r="AW36" s="22" t="s">
        <v>115</v>
      </c>
      <c r="AY36" s="22">
        <v>2717281.85</v>
      </c>
      <c r="AZ36" s="22">
        <v>2097471.37</v>
      </c>
      <c r="BA36" s="22">
        <v>189632.97</v>
      </c>
      <c r="BC36" s="22">
        <v>809443.45</v>
      </c>
      <c r="BD36" s="22" t="s">
        <v>115</v>
      </c>
      <c r="BF36" s="22">
        <v>809443.45</v>
      </c>
      <c r="BG36" s="22">
        <v>803855.26</v>
      </c>
      <c r="BH36" s="22">
        <v>195299.3</v>
      </c>
      <c r="BJ36" s="22">
        <v>200887.49</v>
      </c>
    </row>
    <row r="37" spans="1:62" x14ac:dyDescent="0.2">
      <c r="A37" s="23"/>
      <c r="B37" s="25"/>
      <c r="D37" s="25"/>
      <c r="F37" s="25"/>
      <c r="I37" s="24"/>
      <c r="J37" s="24"/>
      <c r="K37" s="24"/>
      <c r="L37" s="24"/>
      <c r="M37" s="24"/>
      <c r="N37" s="24"/>
      <c r="O37" s="24"/>
      <c r="Q37" s="32"/>
      <c r="X37" s="20">
        <f t="shared" si="1"/>
        <v>0</v>
      </c>
      <c r="Y37" s="6"/>
      <c r="Z37" s="5"/>
      <c r="AB37" s="5"/>
      <c r="AD37" s="5"/>
      <c r="AF37" s="20">
        <f t="shared" si="2"/>
        <v>0</v>
      </c>
      <c r="AG37" s="6"/>
      <c r="AH37" s="5"/>
      <c r="AJ37" s="5"/>
      <c r="AL37" s="5"/>
      <c r="AN37" s="20">
        <f t="shared" si="3"/>
        <v>0</v>
      </c>
      <c r="AO37" s="6"/>
      <c r="AP37" s="5"/>
      <c r="AR37" s="5"/>
      <c r="AT37" s="5"/>
      <c r="AV37" s="20">
        <f t="shared" si="4"/>
        <v>0</v>
      </c>
      <c r="AW37" s="22" t="s">
        <v>116</v>
      </c>
      <c r="AY37" s="22">
        <v>1743037.24</v>
      </c>
      <c r="AZ37" s="22">
        <v>860661.04</v>
      </c>
      <c r="BA37" s="22">
        <v>0</v>
      </c>
      <c r="BC37" s="22">
        <v>882376.2</v>
      </c>
      <c r="BD37" s="22" t="s">
        <v>116</v>
      </c>
      <c r="BF37" s="22">
        <v>882376.2</v>
      </c>
      <c r="BG37" s="22">
        <v>882376.2</v>
      </c>
      <c r="BH37" s="22">
        <v>0</v>
      </c>
      <c r="BJ37" s="22">
        <v>0</v>
      </c>
    </row>
    <row r="38" spans="1:62" x14ac:dyDescent="0.2">
      <c r="A38" s="23"/>
      <c r="B38" s="25"/>
      <c r="D38" s="25"/>
      <c r="F38" s="25"/>
      <c r="I38" s="24"/>
      <c r="J38" s="24"/>
      <c r="K38" s="24"/>
      <c r="L38" s="24"/>
      <c r="M38" s="24"/>
      <c r="N38" s="24"/>
      <c r="O38" s="24"/>
      <c r="Q38" s="32"/>
      <c r="X38" s="20">
        <f t="shared" si="1"/>
        <v>0</v>
      </c>
      <c r="Y38" s="6"/>
      <c r="Z38" s="5"/>
      <c r="AB38" s="5"/>
      <c r="AD38" s="5"/>
      <c r="AF38" s="20">
        <f t="shared" si="2"/>
        <v>0</v>
      </c>
      <c r="AG38" s="6"/>
      <c r="AH38" s="5"/>
      <c r="AJ38" s="5"/>
      <c r="AL38" s="5"/>
      <c r="AN38" s="20">
        <f t="shared" si="3"/>
        <v>0</v>
      </c>
      <c r="AO38" s="6"/>
      <c r="AP38" s="5"/>
      <c r="AR38" s="5"/>
      <c r="AT38" s="5"/>
      <c r="AV38" s="20">
        <f t="shared" si="4"/>
        <v>0</v>
      </c>
      <c r="AW38" s="22" t="s">
        <v>118</v>
      </c>
      <c r="AY38" s="22">
        <v>75963606.629999995</v>
      </c>
      <c r="BA38" s="22">
        <v>0</v>
      </c>
      <c r="BC38" s="22">
        <v>75963606.629999995</v>
      </c>
      <c r="BD38" s="22" t="s">
        <v>118</v>
      </c>
      <c r="BF38" s="22">
        <v>75963606.629999995</v>
      </c>
      <c r="BG38" s="22">
        <v>75963606.629999995</v>
      </c>
      <c r="BH38" s="22">
        <v>0</v>
      </c>
      <c r="BJ38" s="22">
        <v>0</v>
      </c>
    </row>
    <row r="39" spans="1:62" x14ac:dyDescent="0.2">
      <c r="A39" s="23"/>
      <c r="B39" s="25"/>
      <c r="D39" s="25"/>
      <c r="F39" s="25"/>
      <c r="I39" s="24"/>
      <c r="J39" s="24"/>
      <c r="K39" s="24"/>
      <c r="L39" s="24"/>
      <c r="M39" s="24"/>
      <c r="N39" s="24"/>
      <c r="O39" s="24"/>
      <c r="Q39" s="32"/>
      <c r="X39" s="20">
        <f t="shared" si="1"/>
        <v>0</v>
      </c>
      <c r="Y39" s="6"/>
      <c r="Z39" s="5"/>
      <c r="AB39" s="5"/>
      <c r="AD39" s="5"/>
      <c r="AF39" s="20">
        <f t="shared" si="2"/>
        <v>0</v>
      </c>
      <c r="AG39" s="6"/>
      <c r="AH39" s="5"/>
      <c r="AJ39" s="5"/>
      <c r="AL39" s="5"/>
      <c r="AN39" s="20">
        <f t="shared" si="3"/>
        <v>0</v>
      </c>
      <c r="AO39" s="6"/>
      <c r="AP39" s="5"/>
      <c r="AR39" s="5"/>
      <c r="AT39" s="5"/>
      <c r="AV39" s="20">
        <f t="shared" si="4"/>
        <v>0</v>
      </c>
      <c r="AW39" s="22" t="s">
        <v>119</v>
      </c>
      <c r="AY39" s="22">
        <v>5707851.71</v>
      </c>
      <c r="BA39" s="22">
        <v>226421292.88</v>
      </c>
      <c r="BC39" s="22">
        <v>232129144.59</v>
      </c>
      <c r="BD39" s="22" t="s">
        <v>198</v>
      </c>
      <c r="BF39" s="22">
        <v>0</v>
      </c>
      <c r="BH39" s="22">
        <v>75963606.629999995</v>
      </c>
      <c r="BJ39" s="22">
        <v>75963606.629999995</v>
      </c>
    </row>
    <row r="40" spans="1:62" x14ac:dyDescent="0.2">
      <c r="A40" s="23"/>
      <c r="B40" s="25"/>
      <c r="D40" s="25"/>
      <c r="F40" s="25"/>
      <c r="I40" s="24"/>
      <c r="J40" s="24"/>
      <c r="K40" s="24"/>
      <c r="L40" s="24"/>
      <c r="M40" s="24"/>
      <c r="N40" s="24"/>
      <c r="O40" s="24"/>
      <c r="Q40" s="32"/>
      <c r="X40" s="20">
        <f t="shared" si="1"/>
        <v>0</v>
      </c>
      <c r="Y40" s="6"/>
      <c r="Z40" s="5"/>
      <c r="AB40" s="5"/>
      <c r="AD40" s="5"/>
      <c r="AF40" s="20">
        <f t="shared" si="2"/>
        <v>0</v>
      </c>
      <c r="AG40" s="6"/>
      <c r="AH40" s="5"/>
      <c r="AJ40" s="5"/>
      <c r="AL40" s="5"/>
      <c r="AN40" s="20">
        <f t="shared" si="3"/>
        <v>0</v>
      </c>
      <c r="AO40" s="6"/>
      <c r="AP40" s="5"/>
      <c r="AR40" s="5"/>
      <c r="AT40" s="5"/>
      <c r="AV40" s="20">
        <f t="shared" si="4"/>
        <v>0</v>
      </c>
      <c r="AW40" s="22" t="s">
        <v>121</v>
      </c>
      <c r="AY40" s="22">
        <v>805068224.05999994</v>
      </c>
      <c r="AZ40" s="22">
        <v>104979.96</v>
      </c>
      <c r="BA40" s="22">
        <v>596729.94999999995</v>
      </c>
      <c r="BC40" s="22">
        <v>805559974.04999995</v>
      </c>
      <c r="BD40" s="22" t="s">
        <v>119</v>
      </c>
      <c r="BF40" s="22">
        <v>232129144.59</v>
      </c>
      <c r="BH40" s="22">
        <v>42540075.840000004</v>
      </c>
      <c r="BJ40" s="22">
        <v>274669220.43000001</v>
      </c>
    </row>
    <row r="41" spans="1:62" x14ac:dyDescent="0.2">
      <c r="A41" s="23"/>
      <c r="B41" s="25"/>
      <c r="D41" s="25"/>
      <c r="F41" s="25"/>
      <c r="I41" s="24"/>
      <c r="J41" s="24"/>
      <c r="K41" s="24"/>
      <c r="L41" s="24"/>
      <c r="M41" s="24"/>
      <c r="N41" s="24"/>
      <c r="O41" s="24"/>
      <c r="Q41" s="32"/>
      <c r="X41" s="20">
        <f t="shared" si="1"/>
        <v>0</v>
      </c>
      <c r="Y41" s="6"/>
      <c r="Z41" s="5"/>
      <c r="AB41" s="5"/>
      <c r="AD41" s="5"/>
      <c r="AF41" s="20">
        <f t="shared" si="2"/>
        <v>0</v>
      </c>
      <c r="AG41" s="6"/>
      <c r="AH41" s="5"/>
      <c r="AJ41" s="5"/>
      <c r="AL41" s="5"/>
      <c r="AN41" s="20">
        <f t="shared" si="3"/>
        <v>0</v>
      </c>
      <c r="AO41" s="6"/>
      <c r="AP41" s="5"/>
      <c r="AR41" s="5"/>
      <c r="AT41" s="5"/>
      <c r="AV41" s="20">
        <f t="shared" si="4"/>
        <v>0</v>
      </c>
      <c r="AW41" s="22" t="s">
        <v>123</v>
      </c>
      <c r="AY41" s="22">
        <v>-494656.92</v>
      </c>
      <c r="BA41" s="22">
        <v>0</v>
      </c>
      <c r="BC41" s="22">
        <v>-494656.92</v>
      </c>
      <c r="BD41" s="22" t="s">
        <v>122</v>
      </c>
      <c r="BF41" s="22">
        <v>805559974.04999995</v>
      </c>
      <c r="BG41" s="22">
        <v>435134.83</v>
      </c>
      <c r="BH41" s="22">
        <v>1252319.57</v>
      </c>
      <c r="BJ41" s="22">
        <v>806377158.78999996</v>
      </c>
    </row>
    <row r="42" spans="1:62" ht="22.5" x14ac:dyDescent="0.2">
      <c r="A42" s="23" t="s">
        <v>104</v>
      </c>
      <c r="C42" s="25">
        <v>7994104.9199999999</v>
      </c>
      <c r="D42" s="25">
        <v>66000508.799999997</v>
      </c>
      <c r="E42" s="29">
        <v>75133819.510000005</v>
      </c>
      <c r="G42" s="25">
        <v>17127415.629999999</v>
      </c>
      <c r="H42" s="20">
        <f>+G42-AE42</f>
        <v>0</v>
      </c>
      <c r="I42" s="23" t="s">
        <v>104</v>
      </c>
      <c r="J42" s="23"/>
      <c r="K42" s="23">
        <v>7994104.9199999999</v>
      </c>
      <c r="L42" s="23">
        <v>23851830.800000001</v>
      </c>
      <c r="M42" s="23">
        <v>25396876.149999999</v>
      </c>
      <c r="N42" s="23"/>
      <c r="O42" s="23">
        <v>9539150.2699999996</v>
      </c>
      <c r="Q42" s="32" t="s">
        <v>104</v>
      </c>
      <c r="S42" s="31">
        <v>9539150.2699999996</v>
      </c>
      <c r="T42" s="22">
        <v>19656525.260000002</v>
      </c>
      <c r="U42" s="22">
        <v>25444965.670000002</v>
      </c>
      <c r="W42" s="22">
        <v>15327590.68</v>
      </c>
      <c r="X42" s="20">
        <f t="shared" si="1"/>
        <v>0</v>
      </c>
      <c r="Y42" s="4" t="s">
        <v>104</v>
      </c>
      <c r="AA42" s="5">
        <v>15327590.68</v>
      </c>
      <c r="AB42" s="5">
        <v>22492152.739999998</v>
      </c>
      <c r="AC42" s="5">
        <v>24291977.690000001</v>
      </c>
      <c r="AE42" s="5">
        <v>17127415.629999999</v>
      </c>
      <c r="AF42" s="20">
        <f t="shared" si="2"/>
        <v>0</v>
      </c>
      <c r="AG42" s="4" t="s">
        <v>104</v>
      </c>
      <c r="AI42" s="5">
        <v>17127415.629999999</v>
      </c>
      <c r="AJ42" s="5">
        <v>19650298.390000001</v>
      </c>
      <c r="AK42" s="5">
        <v>26061287.129999999</v>
      </c>
      <c r="AM42" s="5">
        <v>23538404.370000001</v>
      </c>
      <c r="AN42" s="20">
        <f t="shared" si="3"/>
        <v>0</v>
      </c>
      <c r="AO42" s="4" t="s">
        <v>104</v>
      </c>
      <c r="AQ42" s="5">
        <v>23538404.370000001</v>
      </c>
      <c r="AR42" s="5">
        <v>22940961.379999999</v>
      </c>
      <c r="AS42" s="5">
        <v>24312265.420000002</v>
      </c>
      <c r="AU42" s="5">
        <v>24909708.41</v>
      </c>
      <c r="AV42" s="20">
        <f t="shared" si="4"/>
        <v>0</v>
      </c>
      <c r="AW42" s="22" t="s">
        <v>1</v>
      </c>
      <c r="AY42" s="22">
        <v>3834436.74</v>
      </c>
      <c r="BA42" s="22">
        <v>1803908.56</v>
      </c>
      <c r="BC42" s="22">
        <v>5638345.2999999998</v>
      </c>
      <c r="BD42" s="22" t="s">
        <v>123</v>
      </c>
      <c r="BF42" s="22">
        <v>-494656.92</v>
      </c>
      <c r="BH42" s="22">
        <v>0</v>
      </c>
      <c r="BJ42" s="22">
        <v>-494656.92</v>
      </c>
    </row>
    <row r="43" spans="1:62" x14ac:dyDescent="0.2">
      <c r="A43" s="23" t="s">
        <v>105</v>
      </c>
      <c r="C43" s="25">
        <v>14125738.08</v>
      </c>
      <c r="D43" s="25">
        <v>78119779.760000005</v>
      </c>
      <c r="E43" s="29">
        <v>97182790.150000006</v>
      </c>
      <c r="G43" s="25">
        <v>33188748.469999999</v>
      </c>
      <c r="H43" s="20">
        <f t="shared" ref="H43:H80" si="5">+G43-AE43</f>
        <v>0</v>
      </c>
      <c r="I43" s="23" t="s">
        <v>105</v>
      </c>
      <c r="J43" s="23"/>
      <c r="K43" s="23">
        <v>14125738.08</v>
      </c>
      <c r="L43" s="23">
        <v>12882089.07</v>
      </c>
      <c r="M43" s="23">
        <v>23115383.489999998</v>
      </c>
      <c r="N43" s="23"/>
      <c r="O43" s="23">
        <v>24359032.5</v>
      </c>
      <c r="Q43" s="32" t="s">
        <v>105</v>
      </c>
      <c r="S43" s="31">
        <v>24359032.5</v>
      </c>
      <c r="T43" s="22">
        <v>27157216.140000001</v>
      </c>
      <c r="U43" s="22">
        <v>30587371.710000001</v>
      </c>
      <c r="W43" s="22">
        <v>27789188.07</v>
      </c>
      <c r="X43" s="20">
        <f t="shared" si="1"/>
        <v>0</v>
      </c>
      <c r="Y43" s="4" t="s">
        <v>105</v>
      </c>
      <c r="AA43" s="5">
        <v>27789188.07</v>
      </c>
      <c r="AB43" s="5">
        <v>38080474.549999997</v>
      </c>
      <c r="AC43" s="5">
        <v>43480034.950000003</v>
      </c>
      <c r="AE43" s="5">
        <v>33188748.469999999</v>
      </c>
      <c r="AF43" s="20">
        <f t="shared" si="2"/>
        <v>0</v>
      </c>
      <c r="AG43" s="4" t="s">
        <v>106</v>
      </c>
      <c r="AI43" s="5">
        <v>33188748.469999999</v>
      </c>
      <c r="AJ43" s="5">
        <v>37622553.909999996</v>
      </c>
      <c r="AK43" s="5">
        <v>30576051.75</v>
      </c>
      <c r="AM43" s="5">
        <v>26142246.309999999</v>
      </c>
      <c r="AN43" s="20">
        <f t="shared" si="3"/>
        <v>0</v>
      </c>
      <c r="AO43" s="4" t="s">
        <v>105</v>
      </c>
      <c r="AQ43" s="5">
        <v>26142246.309999999</v>
      </c>
      <c r="AR43" s="5">
        <v>41643773.229999997</v>
      </c>
      <c r="AS43" s="5">
        <v>42043157.689999998</v>
      </c>
      <c r="AU43" s="5">
        <v>26541630.77</v>
      </c>
      <c r="AV43" s="20">
        <f t="shared" si="4"/>
        <v>0</v>
      </c>
      <c r="AW43" s="22" t="s">
        <v>2</v>
      </c>
      <c r="AY43" s="22">
        <v>130304526.61</v>
      </c>
      <c r="BA43" s="22">
        <v>33830025.350000001</v>
      </c>
      <c r="BC43" s="22">
        <v>164134551.96000001</v>
      </c>
      <c r="BD43" s="22" t="s">
        <v>1</v>
      </c>
      <c r="BF43" s="22">
        <v>5638345.2999999998</v>
      </c>
      <c r="BH43" s="22">
        <v>1745008.5</v>
      </c>
      <c r="BJ43" s="22">
        <v>7383353.7999999998</v>
      </c>
    </row>
    <row r="44" spans="1:62" ht="22.5" x14ac:dyDescent="0.2">
      <c r="A44" s="23" t="s">
        <v>107</v>
      </c>
      <c r="C44" s="25">
        <v>191323.6</v>
      </c>
      <c r="D44" s="25">
        <v>36057770.299999997</v>
      </c>
      <c r="E44" s="29">
        <v>35866446.700000003</v>
      </c>
      <c r="G44" s="25">
        <v>0</v>
      </c>
      <c r="H44" s="20">
        <f t="shared" si="5"/>
        <v>0</v>
      </c>
      <c r="I44" s="23" t="s">
        <v>107</v>
      </c>
      <c r="J44" s="23"/>
      <c r="K44" s="23">
        <v>191323.6</v>
      </c>
      <c r="L44" s="23">
        <v>5846432.2300000004</v>
      </c>
      <c r="M44" s="23">
        <v>7797879.5599999996</v>
      </c>
      <c r="N44" s="23"/>
      <c r="O44" s="23">
        <v>2142770.9300000002</v>
      </c>
      <c r="Q44" s="32" t="s">
        <v>108</v>
      </c>
      <c r="S44" s="31">
        <v>2142770.9300000002</v>
      </c>
      <c r="T44" s="22">
        <v>11652267.369999999</v>
      </c>
      <c r="U44" s="22">
        <v>14198329.17</v>
      </c>
      <c r="W44" s="22">
        <v>4688832.7300000004</v>
      </c>
      <c r="X44" s="20">
        <f t="shared" si="1"/>
        <v>0</v>
      </c>
      <c r="Y44" s="4" t="s">
        <v>108</v>
      </c>
      <c r="AA44" s="5">
        <v>4688832.7300000004</v>
      </c>
      <c r="AB44" s="5">
        <v>18559070.699999999</v>
      </c>
      <c r="AC44" s="5">
        <v>13870237.970000001</v>
      </c>
      <c r="AE44" s="5">
        <v>0</v>
      </c>
      <c r="AF44" s="20">
        <f t="shared" si="2"/>
        <v>0</v>
      </c>
      <c r="AG44" s="4" t="s">
        <v>107</v>
      </c>
      <c r="AI44" s="5">
        <v>0</v>
      </c>
      <c r="AJ44" s="5">
        <v>18586983.989999998</v>
      </c>
      <c r="AK44" s="5">
        <v>18984341.050000001</v>
      </c>
      <c r="AM44" s="5">
        <v>397357.06</v>
      </c>
      <c r="AN44" s="20">
        <f t="shared" si="3"/>
        <v>0</v>
      </c>
      <c r="AO44" s="4" t="s">
        <v>107</v>
      </c>
      <c r="AQ44" s="5">
        <v>397357.06</v>
      </c>
      <c r="AR44" s="5">
        <v>14268824.98</v>
      </c>
      <c r="AS44" s="5">
        <v>20443493.059999999</v>
      </c>
      <c r="AU44" s="5">
        <v>6572025.1399999997</v>
      </c>
      <c r="AV44" s="20">
        <f t="shared" si="4"/>
        <v>0</v>
      </c>
      <c r="AW44" s="22" t="s">
        <v>43</v>
      </c>
      <c r="AY44" s="22">
        <v>14578965.390000001</v>
      </c>
      <c r="BA44" s="22">
        <v>27372444.48</v>
      </c>
      <c r="BC44" s="22">
        <v>41951409.869999997</v>
      </c>
      <c r="BD44" s="22" t="s">
        <v>201</v>
      </c>
      <c r="BF44" s="22">
        <v>164134551.96000001</v>
      </c>
      <c r="BH44" s="22">
        <v>47720268.780000001</v>
      </c>
      <c r="BJ44" s="22">
        <v>211854820.74000001</v>
      </c>
    </row>
    <row r="45" spans="1:62" ht="22.5" x14ac:dyDescent="0.2">
      <c r="A45" s="23" t="s">
        <v>109</v>
      </c>
      <c r="C45" s="25">
        <v>12023595.390000001</v>
      </c>
      <c r="D45" s="25">
        <v>28212492.149999999</v>
      </c>
      <c r="E45" s="29">
        <v>25498454.329999998</v>
      </c>
      <c r="G45" s="25">
        <v>9309557.5700000003</v>
      </c>
      <c r="H45" s="20">
        <f t="shared" si="5"/>
        <v>0</v>
      </c>
      <c r="I45" s="23" t="s">
        <v>109</v>
      </c>
      <c r="J45" s="23"/>
      <c r="K45" s="23">
        <v>12023595.390000001</v>
      </c>
      <c r="L45" s="23">
        <v>8482999.6899999995</v>
      </c>
      <c r="M45" s="23">
        <v>8310252.4900000002</v>
      </c>
      <c r="N45" s="23"/>
      <c r="O45" s="23">
        <v>11850848.189999999</v>
      </c>
      <c r="Q45" s="32" t="s">
        <v>109</v>
      </c>
      <c r="S45" s="31">
        <v>11850848.189999999</v>
      </c>
      <c r="T45" s="22">
        <v>6141105.4500000002</v>
      </c>
      <c r="U45" s="22">
        <v>8434639.3100000005</v>
      </c>
      <c r="W45" s="22">
        <v>14144382.050000001</v>
      </c>
      <c r="X45" s="20">
        <f t="shared" si="1"/>
        <v>0</v>
      </c>
      <c r="Y45" s="4" t="s">
        <v>109</v>
      </c>
      <c r="AA45" s="5">
        <v>14144382.050000001</v>
      </c>
      <c r="AB45" s="5">
        <v>13588387.01</v>
      </c>
      <c r="AC45" s="5">
        <v>8753562.5299999993</v>
      </c>
      <c r="AE45" s="5">
        <v>9309557.5700000003</v>
      </c>
      <c r="AF45" s="20">
        <f t="shared" si="2"/>
        <v>0</v>
      </c>
      <c r="AG45" s="4" t="s">
        <v>109</v>
      </c>
      <c r="AI45" s="5">
        <v>9309557.5700000003</v>
      </c>
      <c r="AJ45" s="5">
        <v>8685852.2899999991</v>
      </c>
      <c r="AK45" s="5">
        <v>8303712.2000000002</v>
      </c>
      <c r="AM45" s="5">
        <v>8927417.4800000004</v>
      </c>
      <c r="AN45" s="20">
        <f t="shared" si="3"/>
        <v>0</v>
      </c>
      <c r="AO45" s="4" t="s">
        <v>109</v>
      </c>
      <c r="AQ45" s="5">
        <v>8927417.4800000004</v>
      </c>
      <c r="AR45" s="5">
        <v>7048871.0800000001</v>
      </c>
      <c r="AS45" s="5">
        <v>8828693.0899999999</v>
      </c>
      <c r="AU45" s="5">
        <v>10707239.49</v>
      </c>
      <c r="AV45" s="20">
        <f t="shared" si="4"/>
        <v>0</v>
      </c>
      <c r="AW45" s="22" t="s">
        <v>3</v>
      </c>
      <c r="AY45" s="22">
        <v>5644161.1699999999</v>
      </c>
      <c r="BA45" s="22">
        <v>1426955.88</v>
      </c>
      <c r="BC45" s="22">
        <v>7071117.0499999998</v>
      </c>
      <c r="BD45" s="22" t="s">
        <v>43</v>
      </c>
      <c r="BF45" s="22">
        <v>41951409.869999997</v>
      </c>
      <c r="BH45" s="22">
        <v>1334875.3</v>
      </c>
      <c r="BJ45" s="22">
        <v>43286285.170000002</v>
      </c>
    </row>
    <row r="46" spans="1:62" ht="22.5" x14ac:dyDescent="0.2">
      <c r="A46" s="23" t="s">
        <v>110</v>
      </c>
      <c r="C46" s="25">
        <v>185670.37</v>
      </c>
      <c r="D46" s="25">
        <v>39346.730000000003</v>
      </c>
      <c r="E46" s="29">
        <v>36316.519999999997</v>
      </c>
      <c r="G46" s="25">
        <v>182640.16</v>
      </c>
      <c r="H46" s="20">
        <f t="shared" si="5"/>
        <v>0</v>
      </c>
      <c r="I46" s="23" t="s">
        <v>110</v>
      </c>
      <c r="J46" s="23"/>
      <c r="K46" s="23">
        <v>185670.37</v>
      </c>
      <c r="L46" s="23">
        <v>5000</v>
      </c>
      <c r="M46" s="23">
        <v>15030.16</v>
      </c>
      <c r="N46" s="23"/>
      <c r="O46" s="23">
        <v>195700.53</v>
      </c>
      <c r="Q46" s="32" t="s">
        <v>110</v>
      </c>
      <c r="S46" s="31">
        <v>195700.53</v>
      </c>
      <c r="T46" s="22">
        <v>14201.53</v>
      </c>
      <c r="U46" s="22">
        <v>2522</v>
      </c>
      <c r="W46" s="22">
        <v>184021</v>
      </c>
      <c r="X46" s="20">
        <f t="shared" si="1"/>
        <v>0</v>
      </c>
      <c r="Y46" s="4" t="s">
        <v>110</v>
      </c>
      <c r="AA46" s="5">
        <v>184021</v>
      </c>
      <c r="AB46" s="5">
        <v>20145.2</v>
      </c>
      <c r="AC46" s="5">
        <v>18764.36</v>
      </c>
      <c r="AE46" s="5">
        <v>182640.16</v>
      </c>
      <c r="AF46" s="20">
        <f t="shared" si="2"/>
        <v>0</v>
      </c>
      <c r="AG46" s="4" t="s">
        <v>110</v>
      </c>
      <c r="AI46" s="5">
        <v>182640.16</v>
      </c>
      <c r="AJ46" s="5">
        <v>15071.73</v>
      </c>
      <c r="AK46" s="5">
        <v>21095.67</v>
      </c>
      <c r="AM46" s="5">
        <v>188664.1</v>
      </c>
      <c r="AN46" s="20">
        <f t="shared" si="3"/>
        <v>0</v>
      </c>
      <c r="AO46" s="4" t="s">
        <v>110</v>
      </c>
      <c r="AQ46" s="5">
        <v>188664.1</v>
      </c>
      <c r="AR46" s="5">
        <v>7235.11</v>
      </c>
      <c r="AS46" s="5">
        <v>7584.01</v>
      </c>
      <c r="AU46" s="5">
        <v>189013</v>
      </c>
      <c r="AV46" s="20">
        <f t="shared" si="4"/>
        <v>0</v>
      </c>
      <c r="AW46" s="22" t="s">
        <v>4</v>
      </c>
      <c r="AY46" s="22">
        <v>22774724.239999998</v>
      </c>
      <c r="BA46" s="22">
        <v>8172817.1799999997</v>
      </c>
      <c r="BC46" s="22">
        <v>30947541.420000002</v>
      </c>
      <c r="BD46" s="22" t="s">
        <v>3</v>
      </c>
      <c r="BF46" s="22">
        <v>7071117.0499999998</v>
      </c>
      <c r="BH46" s="22">
        <v>3617092.45</v>
      </c>
      <c r="BJ46" s="22">
        <v>10688209.5</v>
      </c>
    </row>
    <row r="47" spans="1:62" x14ac:dyDescent="0.2">
      <c r="A47" s="23" t="s">
        <v>111</v>
      </c>
      <c r="C47" s="25">
        <v>18332962.039999999</v>
      </c>
      <c r="D47" s="25">
        <v>39131215.219999999</v>
      </c>
      <c r="E47" s="29">
        <v>46094437.75</v>
      </c>
      <c r="G47" s="25">
        <v>25296184.57</v>
      </c>
      <c r="H47" s="20">
        <f t="shared" si="5"/>
        <v>0</v>
      </c>
      <c r="I47" s="23" t="s">
        <v>112</v>
      </c>
      <c r="J47" s="23"/>
      <c r="K47" s="23">
        <v>18332962.039999999</v>
      </c>
      <c r="L47" s="23">
        <v>6930513.8300000001</v>
      </c>
      <c r="M47" s="23">
        <v>7336489.4500000002</v>
      </c>
      <c r="N47" s="23"/>
      <c r="O47" s="23">
        <v>18738937.66</v>
      </c>
      <c r="Q47" s="32" t="s">
        <v>112</v>
      </c>
      <c r="S47" s="31">
        <v>18738937.66</v>
      </c>
      <c r="T47" s="22">
        <v>9011078.5</v>
      </c>
      <c r="U47" s="22">
        <v>8527295.5899999999</v>
      </c>
      <c r="W47" s="22">
        <v>18255154.75</v>
      </c>
      <c r="X47" s="20">
        <f t="shared" si="1"/>
        <v>0</v>
      </c>
      <c r="Y47" s="4" t="s">
        <v>112</v>
      </c>
      <c r="AA47" s="5">
        <v>18255154.75</v>
      </c>
      <c r="AB47" s="5">
        <v>23189622.890000001</v>
      </c>
      <c r="AC47" s="5">
        <v>30230652.710000001</v>
      </c>
      <c r="AE47" s="5">
        <v>25296184.57</v>
      </c>
      <c r="AF47" s="20">
        <f t="shared" si="2"/>
        <v>0</v>
      </c>
      <c r="AG47" s="4" t="s">
        <v>112</v>
      </c>
      <c r="AI47" s="5">
        <v>25296184.57</v>
      </c>
      <c r="AJ47" s="5">
        <v>14302229.43</v>
      </c>
      <c r="AK47" s="5">
        <v>11781120.85</v>
      </c>
      <c r="AM47" s="5">
        <v>22775075.989999998</v>
      </c>
      <c r="AN47" s="20">
        <f t="shared" si="3"/>
        <v>0</v>
      </c>
      <c r="AO47" s="4" t="s">
        <v>112</v>
      </c>
      <c r="AQ47" s="5">
        <v>22775075.989999998</v>
      </c>
      <c r="AR47" s="5">
        <v>11498242.789999999</v>
      </c>
      <c r="AS47" s="5">
        <v>11491676.140000001</v>
      </c>
      <c r="AU47" s="5">
        <v>22768509.34</v>
      </c>
      <c r="AV47" s="20">
        <f t="shared" si="4"/>
        <v>0</v>
      </c>
      <c r="AW47" s="22" t="s">
        <v>192</v>
      </c>
      <c r="AY47" s="22">
        <v>4166296.63</v>
      </c>
      <c r="BA47" s="22">
        <v>1139545.24</v>
      </c>
      <c r="BC47" s="22">
        <v>5305841.87</v>
      </c>
      <c r="BD47" s="22" t="s">
        <v>4</v>
      </c>
      <c r="BF47" s="22">
        <v>30947541.420000002</v>
      </c>
      <c r="BH47" s="22">
        <v>7486016.6600000001</v>
      </c>
      <c r="BJ47" s="22">
        <v>38433558.079999998</v>
      </c>
    </row>
    <row r="48" spans="1:62" ht="22.5" x14ac:dyDescent="0.2">
      <c r="A48" s="23" t="s">
        <v>113</v>
      </c>
      <c r="C48" s="25">
        <v>5890804.6200000001</v>
      </c>
      <c r="D48" s="25">
        <v>8244834.0599999996</v>
      </c>
      <c r="E48" s="29">
        <v>4587860.46</v>
      </c>
      <c r="G48" s="25">
        <v>2233831.02</v>
      </c>
      <c r="H48" s="20">
        <f t="shared" si="5"/>
        <v>0</v>
      </c>
      <c r="I48" s="23" t="s">
        <v>114</v>
      </c>
      <c r="J48" s="23"/>
      <c r="K48" s="23">
        <v>5890804.6200000001</v>
      </c>
      <c r="L48" s="23">
        <v>5318547.17</v>
      </c>
      <c r="M48" s="23">
        <v>1682759.49</v>
      </c>
      <c r="N48" s="23"/>
      <c r="O48" s="23">
        <v>2255016.94</v>
      </c>
      <c r="Q48" s="32" t="s">
        <v>115</v>
      </c>
      <c r="S48" s="31">
        <v>2255016.94</v>
      </c>
      <c r="T48" s="22">
        <v>1469607.56</v>
      </c>
      <c r="U48" s="22">
        <v>1316248.93</v>
      </c>
      <c r="W48" s="22">
        <v>2101658.31</v>
      </c>
      <c r="X48" s="20">
        <f t="shared" si="1"/>
        <v>0</v>
      </c>
      <c r="Y48" s="4" t="s">
        <v>115</v>
      </c>
      <c r="AA48" s="5">
        <v>2101658.31</v>
      </c>
      <c r="AB48" s="5">
        <v>1456679.33</v>
      </c>
      <c r="AC48" s="5">
        <v>1588852.04</v>
      </c>
      <c r="AE48" s="5">
        <v>2233831.02</v>
      </c>
      <c r="AF48" s="20">
        <f t="shared" si="2"/>
        <v>0</v>
      </c>
      <c r="AG48" s="4" t="s">
        <v>115</v>
      </c>
      <c r="AI48" s="5">
        <v>2233831.02</v>
      </c>
      <c r="AJ48" s="5">
        <v>1336833.1000000001</v>
      </c>
      <c r="AK48" s="5">
        <v>1380279.38</v>
      </c>
      <c r="AM48" s="5">
        <v>2277277.2999999998</v>
      </c>
      <c r="AN48" s="20">
        <f t="shared" si="3"/>
        <v>0</v>
      </c>
      <c r="AO48" s="4" t="s">
        <v>114</v>
      </c>
      <c r="AQ48" s="5">
        <v>2277277.2999999998</v>
      </c>
      <c r="AR48" s="5">
        <v>1618533.9</v>
      </c>
      <c r="AS48" s="5">
        <v>1473216.03</v>
      </c>
      <c r="AU48" s="5">
        <v>2131959.4300000002</v>
      </c>
      <c r="AV48" s="20">
        <f t="shared" si="4"/>
        <v>0</v>
      </c>
      <c r="AW48" s="22" t="s">
        <v>6</v>
      </c>
      <c r="AY48" s="22">
        <v>27712841.899999999</v>
      </c>
      <c r="BA48" s="22">
        <v>6971445.7199999997</v>
      </c>
      <c r="BC48" s="22">
        <v>34684287.619999997</v>
      </c>
      <c r="BD48" s="22" t="s">
        <v>202</v>
      </c>
      <c r="BF48" s="22">
        <v>5305841.87</v>
      </c>
      <c r="BH48" s="22">
        <v>1147195.18</v>
      </c>
      <c r="BJ48" s="22">
        <v>6453037.0499999998</v>
      </c>
    </row>
    <row r="49" spans="1:62" ht="22.5" x14ac:dyDescent="0.2">
      <c r="A49" s="23" t="s">
        <v>116</v>
      </c>
      <c r="C49" s="25">
        <v>3401451.42</v>
      </c>
      <c r="D49" s="25">
        <v>818869.47</v>
      </c>
      <c r="E49" s="29">
        <v>0</v>
      </c>
      <c r="G49" s="25">
        <v>2582581.9500000002</v>
      </c>
      <c r="H49" s="20">
        <f t="shared" si="5"/>
        <v>0</v>
      </c>
      <c r="I49" s="23" t="s">
        <v>116</v>
      </c>
      <c r="J49" s="23"/>
      <c r="K49" s="23">
        <v>3401451.42</v>
      </c>
      <c r="L49" s="23">
        <v>270694.99</v>
      </c>
      <c r="M49" s="23">
        <v>0</v>
      </c>
      <c r="N49" s="23"/>
      <c r="O49" s="23">
        <v>3130756.43</v>
      </c>
      <c r="Q49" s="32" t="s">
        <v>117</v>
      </c>
      <c r="S49" s="31">
        <v>3130756.43</v>
      </c>
      <c r="T49" s="22">
        <v>272956.49</v>
      </c>
      <c r="U49" s="22">
        <v>0</v>
      </c>
      <c r="W49" s="22">
        <v>2857799.94</v>
      </c>
      <c r="X49" s="20">
        <f t="shared" si="1"/>
        <v>0</v>
      </c>
      <c r="Y49" s="4" t="s">
        <v>117</v>
      </c>
      <c r="AA49" s="5">
        <v>2857799.94</v>
      </c>
      <c r="AB49" s="5">
        <v>275217.99</v>
      </c>
      <c r="AC49" s="5">
        <v>0</v>
      </c>
      <c r="AE49" s="5">
        <v>2582581.9500000002</v>
      </c>
      <c r="AF49" s="20">
        <f t="shared" si="2"/>
        <v>0</v>
      </c>
      <c r="AG49" s="4" t="s">
        <v>116</v>
      </c>
      <c r="AI49" s="5">
        <v>2582581.9500000002</v>
      </c>
      <c r="AJ49" s="5">
        <v>277547.99</v>
      </c>
      <c r="AK49" s="5">
        <v>0</v>
      </c>
      <c r="AM49" s="5">
        <v>2305033.96</v>
      </c>
      <c r="AN49" s="20">
        <f t="shared" si="3"/>
        <v>0</v>
      </c>
      <c r="AO49" s="4" t="s">
        <v>116</v>
      </c>
      <c r="AQ49" s="5">
        <v>2305033.96</v>
      </c>
      <c r="AR49" s="5">
        <v>279833.36</v>
      </c>
      <c r="AS49" s="5">
        <v>0</v>
      </c>
      <c r="AU49" s="5">
        <v>2025200.6</v>
      </c>
      <c r="AV49" s="20">
        <f t="shared" si="4"/>
        <v>0</v>
      </c>
      <c r="AW49" s="22" t="s">
        <v>193</v>
      </c>
      <c r="AY49" s="22">
        <v>2586725.85</v>
      </c>
      <c r="BA49" s="22">
        <v>1335613.1499999999</v>
      </c>
      <c r="BC49" s="22">
        <v>3922339</v>
      </c>
      <c r="BD49" s="22" t="s">
        <v>6</v>
      </c>
      <c r="BF49" s="22">
        <v>34684287.619999997</v>
      </c>
      <c r="BH49" s="22">
        <v>7176720.1500000004</v>
      </c>
      <c r="BJ49" s="22">
        <v>41861007.770000003</v>
      </c>
    </row>
    <row r="50" spans="1:62" x14ac:dyDescent="0.2">
      <c r="A50" s="23"/>
      <c r="C50" s="25"/>
      <c r="D50" s="25"/>
      <c r="E50" s="29"/>
      <c r="G50" s="25"/>
      <c r="H50" s="20">
        <f t="shared" si="5"/>
        <v>0</v>
      </c>
      <c r="I50" s="23"/>
      <c r="J50" s="23"/>
      <c r="K50" s="23"/>
      <c r="L50" s="23"/>
      <c r="M50" s="23"/>
      <c r="N50" s="23"/>
      <c r="O50" s="23"/>
      <c r="Q50" s="32"/>
      <c r="X50" s="20">
        <f t="shared" si="1"/>
        <v>0</v>
      </c>
      <c r="Y50" s="4"/>
      <c r="AA50" s="5"/>
      <c r="AB50" s="5"/>
      <c r="AC50" s="5"/>
      <c r="AE50" s="5"/>
      <c r="AF50" s="20">
        <f t="shared" si="2"/>
        <v>0</v>
      </c>
      <c r="AG50" s="4"/>
      <c r="AI50" s="5"/>
      <c r="AJ50" s="5"/>
      <c r="AK50" s="5"/>
      <c r="AM50" s="5"/>
      <c r="AN50" s="20">
        <f t="shared" si="3"/>
        <v>0</v>
      </c>
      <c r="AO50" s="4"/>
      <c r="AQ50" s="5"/>
      <c r="AR50" s="5"/>
      <c r="AS50" s="5"/>
      <c r="AU50" s="5"/>
      <c r="AV50" s="20">
        <f t="shared" si="4"/>
        <v>0</v>
      </c>
      <c r="AW50" s="22" t="s">
        <v>47</v>
      </c>
      <c r="AY50" s="22">
        <v>7884582.3499999996</v>
      </c>
      <c r="BA50" s="22">
        <v>3580228.69</v>
      </c>
      <c r="BC50" s="22">
        <v>11464811.039999999</v>
      </c>
      <c r="BD50" s="22" t="s">
        <v>46</v>
      </c>
      <c r="BF50" s="22">
        <v>3922339</v>
      </c>
      <c r="BH50" s="22">
        <v>1660051.84</v>
      </c>
      <c r="BJ50" s="22">
        <v>5582390.8399999999</v>
      </c>
    </row>
    <row r="51" spans="1:62" x14ac:dyDescent="0.2">
      <c r="A51" s="23"/>
      <c r="C51" s="25"/>
      <c r="D51" s="25"/>
      <c r="E51" s="29"/>
      <c r="G51" s="25"/>
      <c r="H51" s="20">
        <f t="shared" si="5"/>
        <v>0</v>
      </c>
      <c r="I51" s="23"/>
      <c r="J51" s="23"/>
      <c r="K51" s="23"/>
      <c r="L51" s="23"/>
      <c r="M51" s="23"/>
      <c r="N51" s="23"/>
      <c r="O51" s="23"/>
      <c r="Q51" s="32"/>
      <c r="X51" s="20">
        <f t="shared" si="1"/>
        <v>0</v>
      </c>
      <c r="Y51" s="4"/>
      <c r="AA51" s="5"/>
      <c r="AB51" s="5"/>
      <c r="AC51" s="5"/>
      <c r="AE51" s="5"/>
      <c r="AF51" s="20">
        <f t="shared" si="2"/>
        <v>0</v>
      </c>
      <c r="AG51" s="4"/>
      <c r="AI51" s="5"/>
      <c r="AJ51" s="5"/>
      <c r="AK51" s="5"/>
      <c r="AM51" s="5"/>
      <c r="AN51" s="20">
        <f t="shared" si="3"/>
        <v>0</v>
      </c>
      <c r="AO51" s="4"/>
      <c r="AQ51" s="5"/>
      <c r="AR51" s="5"/>
      <c r="AS51" s="5"/>
      <c r="AU51" s="5"/>
      <c r="AV51" s="20">
        <f t="shared" si="4"/>
        <v>0</v>
      </c>
      <c r="AW51" s="22" t="s">
        <v>48</v>
      </c>
      <c r="AY51" s="22">
        <v>127370</v>
      </c>
      <c r="BA51" s="22">
        <v>26700</v>
      </c>
      <c r="BC51" s="22">
        <v>154070</v>
      </c>
      <c r="BD51" s="22" t="s">
        <v>47</v>
      </c>
      <c r="BF51" s="22">
        <v>11464811.039999999</v>
      </c>
      <c r="BH51" s="22">
        <v>4240044.7</v>
      </c>
      <c r="BJ51" s="22">
        <v>15704855.74</v>
      </c>
    </row>
    <row r="52" spans="1:62" x14ac:dyDescent="0.2">
      <c r="A52" s="23"/>
      <c r="C52" s="25"/>
      <c r="D52" s="25"/>
      <c r="E52" s="29"/>
      <c r="G52" s="25"/>
      <c r="H52" s="20">
        <f t="shared" si="5"/>
        <v>0</v>
      </c>
      <c r="I52" s="23"/>
      <c r="J52" s="23"/>
      <c r="K52" s="23"/>
      <c r="L52" s="23"/>
      <c r="M52" s="23"/>
      <c r="N52" s="23"/>
      <c r="O52" s="23"/>
      <c r="Q52" s="32"/>
      <c r="X52" s="20">
        <f t="shared" si="1"/>
        <v>0</v>
      </c>
      <c r="Y52" s="4"/>
      <c r="AA52" s="5"/>
      <c r="AB52" s="5"/>
      <c r="AC52" s="5"/>
      <c r="AE52" s="5"/>
      <c r="AF52" s="20">
        <f t="shared" si="2"/>
        <v>0</v>
      </c>
      <c r="AG52" s="4"/>
      <c r="AI52" s="5"/>
      <c r="AJ52" s="5"/>
      <c r="AK52" s="5"/>
      <c r="AM52" s="5"/>
      <c r="AN52" s="20">
        <f t="shared" si="3"/>
        <v>0</v>
      </c>
      <c r="AO52" s="4"/>
      <c r="AQ52" s="5"/>
      <c r="AR52" s="5"/>
      <c r="AS52" s="5"/>
      <c r="AU52" s="5"/>
      <c r="AV52" s="20">
        <f t="shared" si="4"/>
        <v>0</v>
      </c>
      <c r="AW52" s="22" t="s">
        <v>7</v>
      </c>
      <c r="AY52" s="22">
        <v>15868883.699999999</v>
      </c>
      <c r="BA52" s="22">
        <v>2905263.4</v>
      </c>
      <c r="BC52" s="22">
        <v>18774147.100000001</v>
      </c>
      <c r="BD52" s="22" t="s">
        <v>203</v>
      </c>
      <c r="BF52" s="22">
        <v>154070</v>
      </c>
      <c r="BH52" s="22">
        <v>21050</v>
      </c>
      <c r="BJ52" s="22">
        <v>175120</v>
      </c>
    </row>
    <row r="53" spans="1:62" x14ac:dyDescent="0.2">
      <c r="A53" s="23"/>
      <c r="C53" s="25"/>
      <c r="D53" s="25"/>
      <c r="E53" s="29"/>
      <c r="G53" s="25"/>
      <c r="H53" s="20">
        <f t="shared" si="5"/>
        <v>0</v>
      </c>
      <c r="I53" s="23"/>
      <c r="J53" s="23"/>
      <c r="K53" s="23"/>
      <c r="L53" s="23"/>
      <c r="M53" s="23"/>
      <c r="N53" s="23"/>
      <c r="O53" s="23"/>
      <c r="Q53" s="32"/>
      <c r="X53" s="20">
        <f t="shared" si="1"/>
        <v>0</v>
      </c>
      <c r="Y53" s="4"/>
      <c r="AA53" s="5"/>
      <c r="AB53" s="5"/>
      <c r="AC53" s="5"/>
      <c r="AE53" s="5"/>
      <c r="AF53" s="20">
        <f t="shared" si="2"/>
        <v>0</v>
      </c>
      <c r="AG53" s="4"/>
      <c r="AI53" s="5"/>
      <c r="AJ53" s="5"/>
      <c r="AK53" s="5"/>
      <c r="AM53" s="5"/>
      <c r="AN53" s="20">
        <f t="shared" si="3"/>
        <v>0</v>
      </c>
      <c r="AO53" s="4"/>
      <c r="AQ53" s="5"/>
      <c r="AR53" s="5"/>
      <c r="AS53" s="5"/>
      <c r="AU53" s="5"/>
      <c r="AV53" s="20">
        <f t="shared" si="4"/>
        <v>0</v>
      </c>
      <c r="AW53" s="22" t="s">
        <v>8</v>
      </c>
      <c r="AY53" s="22">
        <v>260111679.21000001</v>
      </c>
      <c r="BA53" s="22">
        <v>123956615.89</v>
      </c>
      <c r="BC53" s="22">
        <v>384068295.10000002</v>
      </c>
      <c r="BD53" s="22" t="s">
        <v>7</v>
      </c>
      <c r="BF53" s="22">
        <v>18774147.100000001</v>
      </c>
      <c r="BH53" s="22">
        <v>4515198.6500000004</v>
      </c>
      <c r="BJ53" s="22">
        <v>23289345.75</v>
      </c>
    </row>
    <row r="54" spans="1:62" x14ac:dyDescent="0.2">
      <c r="A54" s="23" t="s">
        <v>118</v>
      </c>
      <c r="C54" s="25">
        <v>75963606.629999995</v>
      </c>
      <c r="E54" s="29">
        <v>0</v>
      </c>
      <c r="G54" s="25">
        <v>75963606.629999995</v>
      </c>
      <c r="H54" s="20">
        <f t="shared" si="5"/>
        <v>0</v>
      </c>
      <c r="I54" s="23" t="s">
        <v>118</v>
      </c>
      <c r="J54" s="23"/>
      <c r="K54" s="23">
        <v>75963606.629999995</v>
      </c>
      <c r="L54" s="23"/>
      <c r="M54" s="23">
        <v>0</v>
      </c>
      <c r="N54" s="23"/>
      <c r="O54" s="23">
        <v>75963606.629999995</v>
      </c>
      <c r="Q54" s="32" t="s">
        <v>118</v>
      </c>
      <c r="S54" s="31">
        <v>75963606.629999995</v>
      </c>
      <c r="U54" s="22">
        <v>0</v>
      </c>
      <c r="W54" s="22">
        <v>75963606.629999995</v>
      </c>
      <c r="X54" s="20">
        <f t="shared" si="1"/>
        <v>0</v>
      </c>
      <c r="Y54" s="4" t="s">
        <v>118</v>
      </c>
      <c r="AA54" s="5">
        <v>75963606.629999995</v>
      </c>
      <c r="AC54" s="5">
        <v>0</v>
      </c>
      <c r="AE54" s="5">
        <v>75963606.629999995</v>
      </c>
      <c r="AF54" s="20">
        <f t="shared" si="2"/>
        <v>0</v>
      </c>
      <c r="AG54" s="4" t="s">
        <v>118</v>
      </c>
      <c r="AI54" s="5">
        <v>75963606.629999995</v>
      </c>
      <c r="AK54" s="5">
        <v>0</v>
      </c>
      <c r="AM54" s="5">
        <v>75963606.629999995</v>
      </c>
      <c r="AN54" s="20">
        <f t="shared" si="3"/>
        <v>0</v>
      </c>
      <c r="AO54" s="4" t="s">
        <v>118</v>
      </c>
      <c r="AQ54" s="5">
        <v>75963606.629999995</v>
      </c>
      <c r="AS54" s="5">
        <v>0</v>
      </c>
      <c r="AU54" s="5">
        <v>75963606.629999995</v>
      </c>
      <c r="AV54" s="20">
        <f t="shared" si="4"/>
        <v>0</v>
      </c>
      <c r="AW54" s="22" t="s">
        <v>9</v>
      </c>
      <c r="AY54" s="22">
        <v>145998189.72</v>
      </c>
      <c r="BA54" s="22">
        <v>72999094.920000002</v>
      </c>
      <c r="BC54" s="22">
        <v>218997284.63999999</v>
      </c>
      <c r="BD54" s="22" t="s">
        <v>8</v>
      </c>
      <c r="BF54" s="22">
        <v>384068295.10000002</v>
      </c>
      <c r="BH54" s="22">
        <v>114715763.48</v>
      </c>
      <c r="BJ54" s="22">
        <v>498784058.57999998</v>
      </c>
    </row>
    <row r="55" spans="1:62" x14ac:dyDescent="0.2">
      <c r="A55" s="23"/>
      <c r="C55" s="25"/>
      <c r="E55" s="29"/>
      <c r="G55" s="25"/>
      <c r="H55" s="20">
        <f t="shared" si="5"/>
        <v>0</v>
      </c>
      <c r="I55" s="23"/>
      <c r="J55" s="23"/>
      <c r="K55" s="23"/>
      <c r="L55" s="23"/>
      <c r="M55" s="23"/>
      <c r="N55" s="23"/>
      <c r="O55" s="23"/>
      <c r="Q55" s="32"/>
      <c r="X55" s="20">
        <f t="shared" si="1"/>
        <v>0</v>
      </c>
      <c r="Y55" s="4"/>
      <c r="AA55" s="5"/>
      <c r="AC55" s="5"/>
      <c r="AE55" s="5"/>
      <c r="AF55" s="20">
        <f t="shared" si="2"/>
        <v>0</v>
      </c>
      <c r="AG55" s="4"/>
      <c r="AI55" s="5"/>
      <c r="AK55" s="5"/>
      <c r="AM55" s="5"/>
      <c r="AN55" s="20">
        <f t="shared" si="3"/>
        <v>0</v>
      </c>
      <c r="AO55" s="4"/>
      <c r="AQ55" s="5"/>
      <c r="AS55" s="5"/>
      <c r="AU55" s="5"/>
      <c r="AV55" s="20">
        <f t="shared" si="4"/>
        <v>0</v>
      </c>
      <c r="AW55" s="22" t="s">
        <v>10</v>
      </c>
      <c r="AY55" s="22">
        <v>2038364.19</v>
      </c>
      <c r="BA55" s="22">
        <v>7947188.79</v>
      </c>
      <c r="BC55" s="22">
        <v>9985552.9800000004</v>
      </c>
      <c r="BD55" s="22" t="s">
        <v>9</v>
      </c>
      <c r="BF55" s="22">
        <v>218997284.63999999</v>
      </c>
      <c r="BH55" s="22">
        <v>60690507.57</v>
      </c>
      <c r="BJ55" s="22">
        <v>279687792.20999998</v>
      </c>
    </row>
    <row r="56" spans="1:62" x14ac:dyDescent="0.2">
      <c r="A56" s="23"/>
      <c r="C56" s="25"/>
      <c r="E56" s="29"/>
      <c r="G56" s="25"/>
      <c r="H56" s="20">
        <f t="shared" si="5"/>
        <v>0</v>
      </c>
      <c r="I56" s="23"/>
      <c r="J56" s="23"/>
      <c r="K56" s="23"/>
      <c r="L56" s="23"/>
      <c r="M56" s="23"/>
      <c r="N56" s="23"/>
      <c r="O56" s="23"/>
      <c r="Q56" s="32"/>
      <c r="X56" s="20">
        <f t="shared" si="1"/>
        <v>0</v>
      </c>
      <c r="Y56" s="4"/>
      <c r="AA56" s="5"/>
      <c r="AC56" s="5"/>
      <c r="AE56" s="5"/>
      <c r="AF56" s="20">
        <f t="shared" si="2"/>
        <v>0</v>
      </c>
      <c r="AG56" s="4"/>
      <c r="AI56" s="5"/>
      <c r="AK56" s="5"/>
      <c r="AM56" s="5"/>
      <c r="AN56" s="20">
        <f t="shared" si="3"/>
        <v>0</v>
      </c>
      <c r="AO56" s="4"/>
      <c r="AQ56" s="5"/>
      <c r="AS56" s="5"/>
      <c r="AU56" s="5"/>
      <c r="AV56" s="20">
        <f t="shared" si="4"/>
        <v>0</v>
      </c>
      <c r="AW56" s="22" t="s">
        <v>11</v>
      </c>
      <c r="AY56" s="22">
        <v>15730458.75</v>
      </c>
      <c r="BA56" s="22">
        <v>3146091.75</v>
      </c>
      <c r="BC56" s="22">
        <v>18876550.5</v>
      </c>
      <c r="BD56" s="22" t="s">
        <v>10</v>
      </c>
      <c r="BF56" s="22">
        <v>9985552.9800000004</v>
      </c>
      <c r="BH56" s="22">
        <v>13385571.689999999</v>
      </c>
      <c r="BJ56" s="22">
        <v>23371124.670000002</v>
      </c>
    </row>
    <row r="57" spans="1:62" x14ac:dyDescent="0.2">
      <c r="A57" s="23"/>
      <c r="C57" s="25"/>
      <c r="E57" s="29"/>
      <c r="G57" s="25"/>
      <c r="H57" s="20">
        <f t="shared" si="5"/>
        <v>0</v>
      </c>
      <c r="I57" s="23"/>
      <c r="J57" s="23"/>
      <c r="K57" s="23"/>
      <c r="L57" s="23"/>
      <c r="M57" s="23"/>
      <c r="N57" s="23"/>
      <c r="O57" s="23"/>
      <c r="Q57" s="32"/>
      <c r="X57" s="20">
        <f t="shared" si="1"/>
        <v>0</v>
      </c>
      <c r="Y57" s="4"/>
      <c r="AA57" s="5"/>
      <c r="AC57" s="5"/>
      <c r="AE57" s="5"/>
      <c r="AF57" s="20">
        <f t="shared" si="2"/>
        <v>0</v>
      </c>
      <c r="AG57" s="4"/>
      <c r="AI57" s="5"/>
      <c r="AK57" s="5"/>
      <c r="AM57" s="5"/>
      <c r="AN57" s="20">
        <f t="shared" si="3"/>
        <v>0</v>
      </c>
      <c r="AO57" s="4"/>
      <c r="AQ57" s="5"/>
      <c r="AS57" s="5"/>
      <c r="AU57" s="5"/>
      <c r="AV57" s="20">
        <f t="shared" si="4"/>
        <v>0</v>
      </c>
      <c r="AW57" s="22" t="s">
        <v>12</v>
      </c>
      <c r="AX57" s="22">
        <v>102220173.2</v>
      </c>
      <c r="AZ57" s="22">
        <v>59610425.659999996</v>
      </c>
      <c r="BB57" s="22">
        <v>161830598.86000001</v>
      </c>
      <c r="BD57" s="22" t="s">
        <v>11</v>
      </c>
      <c r="BF57" s="22">
        <v>18876550.5</v>
      </c>
      <c r="BH57" s="22">
        <v>0</v>
      </c>
      <c r="BJ57" s="22">
        <v>18876550.5</v>
      </c>
    </row>
    <row r="58" spans="1:62" x14ac:dyDescent="0.2">
      <c r="A58" s="23"/>
      <c r="C58" s="25"/>
      <c r="E58" s="29"/>
      <c r="G58" s="25"/>
      <c r="H58" s="20">
        <f t="shared" si="5"/>
        <v>0</v>
      </c>
      <c r="I58" s="23"/>
      <c r="J58" s="23"/>
      <c r="K58" s="23"/>
      <c r="L58" s="23"/>
      <c r="M58" s="23"/>
      <c r="N58" s="23"/>
      <c r="O58" s="23"/>
      <c r="Q58" s="32"/>
      <c r="X58" s="20">
        <f t="shared" si="1"/>
        <v>0</v>
      </c>
      <c r="Y58" s="4"/>
      <c r="AA58" s="5"/>
      <c r="AC58" s="5"/>
      <c r="AE58" s="5"/>
      <c r="AF58" s="20">
        <f t="shared" si="2"/>
        <v>0</v>
      </c>
      <c r="AG58" s="4"/>
      <c r="AI58" s="5"/>
      <c r="AK58" s="5"/>
      <c r="AM58" s="5"/>
      <c r="AN58" s="20">
        <f t="shared" si="3"/>
        <v>0</v>
      </c>
      <c r="AO58" s="4"/>
      <c r="AQ58" s="5"/>
      <c r="AS58" s="5"/>
      <c r="AU58" s="5"/>
      <c r="AV58" s="20">
        <f t="shared" si="4"/>
        <v>0</v>
      </c>
      <c r="AW58" s="22" t="s">
        <v>13</v>
      </c>
      <c r="AX58" s="22">
        <v>4747620.3899999997</v>
      </c>
      <c r="AZ58" s="22">
        <v>2433550.06</v>
      </c>
      <c r="BB58" s="22">
        <v>7181170.4500000002</v>
      </c>
      <c r="BD58" s="22" t="s">
        <v>129</v>
      </c>
      <c r="BE58" s="22">
        <v>161830598.86000001</v>
      </c>
      <c r="BG58" s="22">
        <v>54877438.390000001</v>
      </c>
      <c r="BI58" s="22">
        <v>216708037.25</v>
      </c>
    </row>
    <row r="59" spans="1:62" x14ac:dyDescent="0.2">
      <c r="A59" s="23"/>
      <c r="C59" s="25"/>
      <c r="E59" s="29"/>
      <c r="G59" s="25"/>
      <c r="H59" s="20">
        <f t="shared" si="5"/>
        <v>0</v>
      </c>
      <c r="I59" s="23"/>
      <c r="J59" s="23"/>
      <c r="K59" s="23"/>
      <c r="L59" s="23"/>
      <c r="M59" s="23"/>
      <c r="N59" s="23"/>
      <c r="O59" s="23"/>
      <c r="Q59" s="32"/>
      <c r="X59" s="20">
        <f t="shared" si="1"/>
        <v>0</v>
      </c>
      <c r="Y59" s="4"/>
      <c r="AA59" s="5"/>
      <c r="AC59" s="5"/>
      <c r="AE59" s="5"/>
      <c r="AF59" s="20">
        <f t="shared" si="2"/>
        <v>0</v>
      </c>
      <c r="AG59" s="4"/>
      <c r="AI59" s="5"/>
      <c r="AK59" s="5"/>
      <c r="AM59" s="5"/>
      <c r="AN59" s="20">
        <f t="shared" si="3"/>
        <v>0</v>
      </c>
      <c r="AO59" s="4"/>
      <c r="AQ59" s="5"/>
      <c r="AS59" s="5"/>
      <c r="AU59" s="5"/>
      <c r="AV59" s="20">
        <f t="shared" si="4"/>
        <v>0</v>
      </c>
      <c r="AW59" s="22" t="s">
        <v>14</v>
      </c>
      <c r="AX59" s="22">
        <v>26429385</v>
      </c>
      <c r="AZ59" s="22">
        <v>11708800.08</v>
      </c>
      <c r="BB59" s="22">
        <v>38138185.079999998</v>
      </c>
      <c r="BD59" s="22" t="s">
        <v>130</v>
      </c>
      <c r="BE59" s="22">
        <v>7181170.4500000002</v>
      </c>
      <c r="BG59" s="22">
        <v>2451944.7999999998</v>
      </c>
      <c r="BI59" s="22">
        <v>9633115.25</v>
      </c>
    </row>
    <row r="60" spans="1:62" x14ac:dyDescent="0.2">
      <c r="A60" s="23" t="s">
        <v>119</v>
      </c>
      <c r="C60" s="25">
        <v>5707851.71</v>
      </c>
      <c r="E60" s="29">
        <v>0</v>
      </c>
      <c r="G60" s="25">
        <v>5707851.71</v>
      </c>
      <c r="H60" s="20">
        <f t="shared" si="5"/>
        <v>0</v>
      </c>
      <c r="I60" s="24" t="s">
        <v>119</v>
      </c>
      <c r="J60" s="24"/>
      <c r="K60" s="24">
        <v>5707851.71</v>
      </c>
      <c r="L60" s="24"/>
      <c r="M60" s="24">
        <v>0</v>
      </c>
      <c r="N60" s="24"/>
      <c r="O60" s="24">
        <v>5707851.71</v>
      </c>
      <c r="Q60" s="32" t="s">
        <v>119</v>
      </c>
      <c r="S60" s="31">
        <v>5707851.71</v>
      </c>
      <c r="U60" s="22">
        <v>0</v>
      </c>
      <c r="W60" s="22">
        <v>5707851.71</v>
      </c>
      <c r="X60" s="20">
        <f t="shared" si="1"/>
        <v>0</v>
      </c>
      <c r="Y60" s="6" t="s">
        <v>119</v>
      </c>
      <c r="AA60" s="5">
        <v>5707851.71</v>
      </c>
      <c r="AC60" s="5">
        <v>0</v>
      </c>
      <c r="AE60" s="5">
        <v>5707851.71</v>
      </c>
      <c r="AF60" s="20">
        <f t="shared" si="2"/>
        <v>0</v>
      </c>
      <c r="AG60" s="6" t="s">
        <v>119</v>
      </c>
      <c r="AI60" s="5">
        <v>5707851.71</v>
      </c>
      <c r="AK60" s="5">
        <v>0</v>
      </c>
      <c r="AM60" s="5">
        <v>5707851.71</v>
      </c>
      <c r="AN60" s="20">
        <f t="shared" si="3"/>
        <v>0</v>
      </c>
      <c r="AO60" s="6" t="s">
        <v>119</v>
      </c>
      <c r="AQ60" s="5">
        <v>5707851.71</v>
      </c>
      <c r="AS60" s="5">
        <v>0</v>
      </c>
      <c r="AU60" s="5">
        <v>5707851.71</v>
      </c>
      <c r="AV60" s="20">
        <f t="shared" si="4"/>
        <v>0</v>
      </c>
      <c r="AW60" s="22" t="s">
        <v>15</v>
      </c>
      <c r="AX60" s="22">
        <v>23677356.41</v>
      </c>
      <c r="AZ60" s="22">
        <v>11349346.060000001</v>
      </c>
      <c r="BB60" s="22">
        <v>35026702.469999999</v>
      </c>
      <c r="BD60" s="22" t="s">
        <v>131</v>
      </c>
      <c r="BE60" s="22">
        <v>38138185.079999998</v>
      </c>
      <c r="BG60" s="22">
        <v>8376818.9100000001</v>
      </c>
      <c r="BI60" s="22">
        <v>46515003.990000002</v>
      </c>
    </row>
    <row r="61" spans="1:62" x14ac:dyDescent="0.2">
      <c r="A61" s="23" t="s">
        <v>120</v>
      </c>
      <c r="C61" s="25">
        <v>55151398.100000001</v>
      </c>
      <c r="D61" s="25">
        <v>55151398.100000001</v>
      </c>
      <c r="E61" s="29">
        <v>0</v>
      </c>
      <c r="G61" s="25">
        <v>0</v>
      </c>
      <c r="H61" s="20">
        <f t="shared" si="5"/>
        <v>0</v>
      </c>
      <c r="I61" s="24"/>
      <c r="J61" s="24"/>
      <c r="K61" s="24"/>
      <c r="L61" s="24"/>
      <c r="M61" s="24"/>
      <c r="N61" s="24"/>
      <c r="O61" s="24"/>
      <c r="Q61" s="32"/>
      <c r="X61" s="20">
        <f t="shared" si="1"/>
        <v>0</v>
      </c>
      <c r="Y61" s="6"/>
      <c r="AA61" s="5"/>
      <c r="AC61" s="5"/>
      <c r="AE61" s="5"/>
      <c r="AF61" s="20">
        <f t="shared" si="2"/>
        <v>0</v>
      </c>
      <c r="AG61" s="6"/>
      <c r="AI61" s="5"/>
      <c r="AK61" s="5"/>
      <c r="AM61" s="5"/>
      <c r="AN61" s="20">
        <f t="shared" si="3"/>
        <v>0</v>
      </c>
      <c r="AO61" s="6"/>
      <c r="AQ61" s="5"/>
      <c r="AS61" s="5"/>
      <c r="AU61" s="5"/>
      <c r="AV61" s="20">
        <f t="shared" si="4"/>
        <v>0</v>
      </c>
      <c r="AW61" s="22" t="s">
        <v>16</v>
      </c>
      <c r="AX61" s="22">
        <v>38273093.619999997</v>
      </c>
      <c r="AZ61" s="22">
        <v>19094789.260000002</v>
      </c>
      <c r="BB61" s="22">
        <v>57367882.880000003</v>
      </c>
      <c r="BD61" s="22" t="s">
        <v>15</v>
      </c>
      <c r="BE61" s="22">
        <v>35026702.469999999</v>
      </c>
      <c r="BG61" s="22">
        <v>14017181.289999999</v>
      </c>
      <c r="BI61" s="22">
        <v>49043883.759999998</v>
      </c>
    </row>
    <row r="62" spans="1:62" x14ac:dyDescent="0.2">
      <c r="A62" s="23" t="s">
        <v>121</v>
      </c>
      <c r="C62" s="25">
        <v>751275589.61000001</v>
      </c>
      <c r="D62" s="25">
        <v>1760706.32</v>
      </c>
      <c r="E62" s="29">
        <v>56158077.119999997</v>
      </c>
      <c r="G62" s="25">
        <v>805672960.40999997</v>
      </c>
      <c r="H62" s="20">
        <f t="shared" si="5"/>
        <v>0</v>
      </c>
      <c r="I62" s="23" t="s">
        <v>121</v>
      </c>
      <c r="J62" s="23"/>
      <c r="K62" s="23">
        <v>55151398.100000001</v>
      </c>
      <c r="L62" s="23">
        <v>55151398.100000001</v>
      </c>
      <c r="M62" s="23">
        <v>0</v>
      </c>
      <c r="N62" s="23"/>
      <c r="O62" s="23">
        <v>0</v>
      </c>
      <c r="Q62" s="32" t="s">
        <v>121</v>
      </c>
      <c r="S62" s="22"/>
      <c r="X62" s="20">
        <f t="shared" si="1"/>
        <v>0</v>
      </c>
      <c r="Y62" s="6" t="s">
        <v>121</v>
      </c>
      <c r="AA62" s="5">
        <v>805610951.36000001</v>
      </c>
      <c r="AB62" s="22">
        <v>159434.85999999999</v>
      </c>
      <c r="AC62" s="5">
        <v>221443.91</v>
      </c>
      <c r="AE62" s="5">
        <v>805672960.40999997</v>
      </c>
      <c r="AF62" s="20">
        <f t="shared" si="2"/>
        <v>0</v>
      </c>
      <c r="AG62" s="4" t="s">
        <v>122</v>
      </c>
      <c r="AN62" s="20">
        <f t="shared" si="3"/>
        <v>0</v>
      </c>
      <c r="AO62" s="4" t="s">
        <v>121</v>
      </c>
      <c r="AV62" s="20">
        <f t="shared" si="4"/>
        <v>0</v>
      </c>
      <c r="AW62" s="22" t="s">
        <v>194</v>
      </c>
      <c r="AX62" s="22">
        <v>3316928.71</v>
      </c>
      <c r="AZ62" s="22">
        <v>1625449.81</v>
      </c>
      <c r="BB62" s="22">
        <v>4942378.5199999996</v>
      </c>
      <c r="BD62" s="22" t="s">
        <v>16</v>
      </c>
      <c r="BE62" s="22">
        <v>57367882.880000003</v>
      </c>
      <c r="BG62" s="22">
        <v>26151963.690000001</v>
      </c>
      <c r="BI62" s="22">
        <v>83519846.569999993</v>
      </c>
    </row>
    <row r="63" spans="1:62" x14ac:dyDescent="0.2">
      <c r="A63" s="23" t="s">
        <v>123</v>
      </c>
      <c r="C63" s="25">
        <v>-600517.12</v>
      </c>
      <c r="D63" s="25">
        <v>4378789.96</v>
      </c>
      <c r="E63" s="29">
        <v>4484650.16</v>
      </c>
      <c r="G63" s="25">
        <v>-494656.92</v>
      </c>
      <c r="H63" s="20">
        <f t="shared" si="5"/>
        <v>0</v>
      </c>
      <c r="I63" s="24" t="s">
        <v>123</v>
      </c>
      <c r="J63" s="24"/>
      <c r="K63" s="24">
        <v>751275589.61000001</v>
      </c>
      <c r="L63" s="24">
        <v>1590988.11</v>
      </c>
      <c r="M63" s="24">
        <v>55936632.869999997</v>
      </c>
      <c r="N63" s="24"/>
      <c r="O63" s="24">
        <v>805621234.37</v>
      </c>
      <c r="Q63" s="24" t="s">
        <v>123</v>
      </c>
      <c r="S63" s="31">
        <v>805621234.37</v>
      </c>
      <c r="T63" s="22">
        <v>10283.35</v>
      </c>
      <c r="U63" s="22">
        <v>0.34</v>
      </c>
      <c r="W63" s="22">
        <v>805610951.36000001</v>
      </c>
      <c r="X63" s="20">
        <f t="shared" si="1"/>
        <v>0</v>
      </c>
      <c r="Y63" s="4" t="s">
        <v>123</v>
      </c>
      <c r="AB63" s="5">
        <v>494656.92</v>
      </c>
      <c r="AE63" s="5">
        <v>-494656.92</v>
      </c>
      <c r="AF63" s="20">
        <f t="shared" si="2"/>
        <v>0</v>
      </c>
      <c r="AG63" s="6" t="s">
        <v>123</v>
      </c>
      <c r="AI63" s="5">
        <v>805672960.40999997</v>
      </c>
      <c r="AJ63" s="5">
        <v>667192.07999999996</v>
      </c>
      <c r="AK63" s="5">
        <v>112835.94</v>
      </c>
      <c r="AM63" s="5">
        <v>805118604.26999998</v>
      </c>
      <c r="AN63" s="20">
        <f t="shared" si="3"/>
        <v>0</v>
      </c>
      <c r="AO63" s="6" t="s">
        <v>123</v>
      </c>
      <c r="AQ63" s="5">
        <v>805118604.26999998</v>
      </c>
      <c r="AR63" s="5">
        <v>42618.04</v>
      </c>
      <c r="AS63" s="5">
        <v>113112.15</v>
      </c>
      <c r="AU63" s="5">
        <v>805189098.38</v>
      </c>
      <c r="AV63" s="20">
        <f t="shared" si="4"/>
        <v>0</v>
      </c>
      <c r="AW63" s="22" t="s">
        <v>18</v>
      </c>
      <c r="AX63" s="22">
        <v>2729097.91</v>
      </c>
      <c r="AZ63" s="22">
        <v>1148220.9099999999</v>
      </c>
      <c r="BB63" s="22">
        <v>3877318.82</v>
      </c>
      <c r="BD63" s="22" t="s">
        <v>204</v>
      </c>
      <c r="BE63" s="22">
        <v>4942378.5199999996</v>
      </c>
      <c r="BG63" s="22">
        <v>1619759.97</v>
      </c>
      <c r="BI63" s="22">
        <v>6562138.4900000002</v>
      </c>
    </row>
    <row r="64" spans="1:62" s="36" customFormat="1" x14ac:dyDescent="0.2">
      <c r="A64" s="33"/>
      <c r="B64" s="34"/>
      <c r="C64" s="35"/>
      <c r="D64" s="35"/>
      <c r="E64" s="35"/>
      <c r="F64" s="34"/>
      <c r="G64" s="35"/>
      <c r="I64" s="37"/>
      <c r="J64" s="37"/>
      <c r="K64" s="37"/>
      <c r="L64" s="37"/>
      <c r="M64" s="37"/>
      <c r="N64" s="37"/>
      <c r="O64" s="37"/>
      <c r="P64" s="20"/>
      <c r="Q64" s="37"/>
      <c r="X64" s="20">
        <f t="shared" si="1"/>
        <v>0</v>
      </c>
      <c r="Y64" s="13"/>
      <c r="AA64" s="14"/>
      <c r="AC64" s="14"/>
      <c r="AE64" s="14"/>
      <c r="AF64" s="20">
        <f t="shared" si="2"/>
        <v>0</v>
      </c>
      <c r="AG64" s="15"/>
      <c r="AI64" s="14"/>
      <c r="AJ64" s="14"/>
      <c r="AK64" s="14"/>
      <c r="AM64" s="14"/>
      <c r="AN64" s="20">
        <f t="shared" si="3"/>
        <v>0</v>
      </c>
      <c r="AO64" s="15"/>
      <c r="AQ64" s="14"/>
      <c r="AR64" s="14"/>
      <c r="AS64" s="14"/>
      <c r="AU64" s="14"/>
      <c r="AV64" s="20"/>
      <c r="AW64" s="36" t="s">
        <v>19</v>
      </c>
      <c r="AX64" s="36">
        <v>1079600.8899999999</v>
      </c>
      <c r="AZ64" s="36">
        <v>527521.42000000004</v>
      </c>
      <c r="BB64" s="36">
        <v>1607122.31</v>
      </c>
      <c r="BD64" s="36" t="s">
        <v>18</v>
      </c>
      <c r="BE64" s="36">
        <v>3877318.82</v>
      </c>
      <c r="BG64" s="36">
        <v>1797498.17</v>
      </c>
      <c r="BI64" s="36">
        <v>5674816.9900000002</v>
      </c>
    </row>
    <row r="65" spans="1:61" x14ac:dyDescent="0.2">
      <c r="A65" s="23" t="s">
        <v>1</v>
      </c>
      <c r="C65" s="25">
        <v>0</v>
      </c>
      <c r="E65" s="29">
        <v>1940467.48</v>
      </c>
      <c r="G65" s="25">
        <v>1940467.48</v>
      </c>
      <c r="H65" s="20">
        <f t="shared" si="5"/>
        <v>0</v>
      </c>
      <c r="I65" s="23" t="s">
        <v>1</v>
      </c>
      <c r="J65" s="23"/>
      <c r="K65" s="23">
        <v>0</v>
      </c>
      <c r="L65" s="23"/>
      <c r="M65" s="23">
        <v>864159.2</v>
      </c>
      <c r="N65" s="23"/>
      <c r="O65" s="23">
        <v>864159.2</v>
      </c>
      <c r="Q65" s="32" t="s">
        <v>1</v>
      </c>
      <c r="S65" s="31">
        <v>864159.2</v>
      </c>
      <c r="U65" s="22">
        <v>768151.02</v>
      </c>
      <c r="W65" s="22">
        <v>1632310.22</v>
      </c>
      <c r="X65" s="20">
        <f>+S65-O65</f>
        <v>0</v>
      </c>
      <c r="Y65" s="6" t="s">
        <v>1</v>
      </c>
      <c r="AA65" s="5">
        <v>1632310.22</v>
      </c>
      <c r="AC65" s="5">
        <v>308157.26</v>
      </c>
      <c r="AE65" s="5">
        <v>1940467.48</v>
      </c>
      <c r="AF65" s="20">
        <f>+AA65-W65</f>
        <v>0</v>
      </c>
      <c r="AG65" s="4" t="s">
        <v>1</v>
      </c>
      <c r="AI65" s="5">
        <v>1940467.48</v>
      </c>
      <c r="AK65" s="5">
        <v>749247.1</v>
      </c>
      <c r="AM65" s="5">
        <v>2689714.58</v>
      </c>
      <c r="AN65" s="20">
        <f>+AI65-AE65</f>
        <v>0</v>
      </c>
      <c r="AO65" s="4" t="s">
        <v>1</v>
      </c>
      <c r="AQ65" s="5">
        <v>2689714.58</v>
      </c>
      <c r="AS65" s="5">
        <v>547691.98</v>
      </c>
      <c r="AU65" s="5">
        <v>3237406.56</v>
      </c>
      <c r="AV65" s="20">
        <f>+AQ65-AM65</f>
        <v>0</v>
      </c>
      <c r="AW65" s="22" t="s">
        <v>20</v>
      </c>
      <c r="AX65" s="22">
        <v>3173111.97</v>
      </c>
      <c r="AZ65" s="22">
        <v>1135077.52</v>
      </c>
      <c r="BB65" s="22">
        <v>4308189.49</v>
      </c>
      <c r="BD65" s="22" t="s">
        <v>19</v>
      </c>
      <c r="BE65" s="22">
        <v>1607122.31</v>
      </c>
      <c r="BG65" s="22">
        <v>549689.43000000005</v>
      </c>
      <c r="BI65" s="22">
        <v>2156811.7400000002</v>
      </c>
    </row>
    <row r="66" spans="1:61" x14ac:dyDescent="0.2">
      <c r="A66" s="23" t="s">
        <v>2</v>
      </c>
      <c r="C66" s="25">
        <v>0</v>
      </c>
      <c r="E66" s="29">
        <v>100946208.79000001</v>
      </c>
      <c r="G66" s="25">
        <v>100946208.79000001</v>
      </c>
      <c r="H66" s="20">
        <f t="shared" si="5"/>
        <v>0</v>
      </c>
      <c r="I66" s="23" t="s">
        <v>2</v>
      </c>
      <c r="J66" s="23"/>
      <c r="K66" s="23">
        <v>0</v>
      </c>
      <c r="L66" s="23"/>
      <c r="M66" s="23">
        <v>34736649.789999999</v>
      </c>
      <c r="N66" s="23"/>
      <c r="O66" s="32">
        <v>34736649.789999999</v>
      </c>
      <c r="Q66" s="32" t="s">
        <v>2</v>
      </c>
      <c r="S66" s="31">
        <v>34736649.789999999</v>
      </c>
      <c r="U66" s="22">
        <v>50222730.189999998</v>
      </c>
      <c r="W66" s="22">
        <v>84959379.980000004</v>
      </c>
      <c r="X66" s="20">
        <f t="shared" ref="X66:X82" si="6">+S66-O66</f>
        <v>0</v>
      </c>
      <c r="Y66" s="4" t="s">
        <v>2</v>
      </c>
      <c r="AA66" s="5">
        <v>84959379.980000004</v>
      </c>
      <c r="AC66" s="5">
        <v>15986828.810000001</v>
      </c>
      <c r="AE66" s="5">
        <v>100946208.79000001</v>
      </c>
      <c r="AF66" s="20">
        <f t="shared" ref="AF66:AF82" si="7">+AA66-W66</f>
        <v>0</v>
      </c>
      <c r="AG66" s="4" t="s">
        <v>2</v>
      </c>
      <c r="AI66" s="5">
        <v>100946208.79000001</v>
      </c>
      <c r="AK66" s="5">
        <v>7831293.5700000003</v>
      </c>
      <c r="AM66" s="5">
        <v>108777502.36</v>
      </c>
      <c r="AN66" s="20">
        <f t="shared" ref="AN66:AN82" si="8">+AI66-AE66</f>
        <v>0</v>
      </c>
      <c r="AO66" s="4" t="s">
        <v>2</v>
      </c>
      <c r="AQ66" s="5">
        <v>108777502.36</v>
      </c>
      <c r="AS66" s="5">
        <v>8544819.5500000007</v>
      </c>
      <c r="AU66" s="5">
        <v>117322321.91</v>
      </c>
      <c r="AV66" s="20">
        <f t="shared" ref="AV66:AV81" si="9">+AQ66-AM66</f>
        <v>0</v>
      </c>
      <c r="AW66" s="22" t="s">
        <v>21</v>
      </c>
      <c r="AX66" s="22">
        <v>915182.14</v>
      </c>
      <c r="AZ66" s="22">
        <v>651181.19999999995</v>
      </c>
      <c r="BB66" s="22">
        <v>1566363.34</v>
      </c>
      <c r="BD66" s="22" t="s">
        <v>138</v>
      </c>
      <c r="BE66" s="22">
        <v>4308189.49</v>
      </c>
      <c r="BG66" s="22">
        <v>2060602.42</v>
      </c>
      <c r="BI66" s="22">
        <v>6368791.9100000001</v>
      </c>
    </row>
    <row r="67" spans="1:61" ht="22.5" x14ac:dyDescent="0.2">
      <c r="A67" s="23" t="s">
        <v>43</v>
      </c>
      <c r="C67" s="25">
        <v>0</v>
      </c>
      <c r="E67" s="29">
        <v>3591667.02</v>
      </c>
      <c r="G67" s="25">
        <v>3591667.02</v>
      </c>
      <c r="H67" s="20">
        <f t="shared" si="5"/>
        <v>0</v>
      </c>
      <c r="I67" s="23" t="s">
        <v>43</v>
      </c>
      <c r="J67" s="23"/>
      <c r="K67" s="24">
        <v>0</v>
      </c>
      <c r="L67" s="24"/>
      <c r="M67" s="24">
        <v>499106.38</v>
      </c>
      <c r="N67" s="24"/>
      <c r="O67" s="24">
        <v>499106.38</v>
      </c>
      <c r="Q67" s="32" t="s">
        <v>43</v>
      </c>
      <c r="S67" s="31">
        <v>499106.38</v>
      </c>
      <c r="U67" s="22">
        <v>1157566.96</v>
      </c>
      <c r="W67" s="22">
        <v>1656673.34</v>
      </c>
      <c r="X67" s="20">
        <f t="shared" si="6"/>
        <v>0</v>
      </c>
      <c r="Y67" s="4" t="s">
        <v>43</v>
      </c>
      <c r="AA67" s="5">
        <v>1656673.34</v>
      </c>
      <c r="AC67" s="5">
        <v>1934993.68</v>
      </c>
      <c r="AE67" s="5">
        <v>3591667.02</v>
      </c>
      <c r="AF67" s="20">
        <f t="shared" si="7"/>
        <v>0</v>
      </c>
      <c r="AG67" s="4" t="s">
        <v>43</v>
      </c>
      <c r="AI67" s="5">
        <v>3591667.02</v>
      </c>
      <c r="AK67" s="5">
        <v>2641507.41</v>
      </c>
      <c r="AM67" s="5">
        <v>6233174.4299999997</v>
      </c>
      <c r="AN67" s="20">
        <f t="shared" si="8"/>
        <v>0</v>
      </c>
      <c r="AO67" s="4" t="s">
        <v>43</v>
      </c>
      <c r="AQ67" s="5">
        <v>6233174.4299999997</v>
      </c>
      <c r="AS67" s="5">
        <v>1631316.07</v>
      </c>
      <c r="AU67" s="5">
        <v>7864490.5</v>
      </c>
      <c r="AV67" s="20">
        <f t="shared" si="9"/>
        <v>0</v>
      </c>
      <c r="AW67" s="22" t="s">
        <v>22</v>
      </c>
      <c r="AX67" s="22">
        <v>42720860.890000001</v>
      </c>
      <c r="AZ67" s="22">
        <v>19173786.98</v>
      </c>
      <c r="BB67" s="22">
        <v>61894647.869999997</v>
      </c>
      <c r="BD67" s="22" t="s">
        <v>21</v>
      </c>
      <c r="BE67" s="22">
        <v>1566363.34</v>
      </c>
      <c r="BG67" s="22">
        <v>584515.18999999994</v>
      </c>
      <c r="BI67" s="22">
        <v>2150878.5299999998</v>
      </c>
    </row>
    <row r="68" spans="1:61" x14ac:dyDescent="0.2">
      <c r="A68" s="23" t="s">
        <v>3</v>
      </c>
      <c r="C68" s="25">
        <v>0</v>
      </c>
      <c r="E68" s="29">
        <v>3425431.27</v>
      </c>
      <c r="G68" s="25">
        <v>3425431.27</v>
      </c>
      <c r="H68" s="20">
        <f t="shared" si="5"/>
        <v>0</v>
      </c>
      <c r="I68" s="24" t="s">
        <v>44</v>
      </c>
      <c r="J68" s="24"/>
      <c r="K68" s="24">
        <v>0</v>
      </c>
      <c r="L68" s="24"/>
      <c r="M68" s="24">
        <v>1296857.32</v>
      </c>
      <c r="N68" s="24"/>
      <c r="O68" s="24">
        <v>1296857.32</v>
      </c>
      <c r="Q68" s="32" t="s">
        <v>3</v>
      </c>
      <c r="S68" s="31">
        <v>1296857.32</v>
      </c>
      <c r="U68" s="22">
        <v>1420549.27</v>
      </c>
      <c r="W68" s="22">
        <v>2717406.59</v>
      </c>
      <c r="X68" s="20">
        <f t="shared" si="6"/>
        <v>0</v>
      </c>
      <c r="Y68" s="4" t="s">
        <v>3</v>
      </c>
      <c r="AA68" s="5">
        <v>2717406.59</v>
      </c>
      <c r="AC68" s="5">
        <v>708024.68</v>
      </c>
      <c r="AE68" s="5">
        <v>3425431.27</v>
      </c>
      <c r="AF68" s="20">
        <f t="shared" si="7"/>
        <v>0</v>
      </c>
      <c r="AG68" s="6" t="s">
        <v>3</v>
      </c>
      <c r="AI68" s="5">
        <v>3425431.27</v>
      </c>
      <c r="AK68" s="5">
        <v>508466.91</v>
      </c>
      <c r="AM68" s="5">
        <v>3933898.18</v>
      </c>
      <c r="AN68" s="20">
        <f t="shared" si="8"/>
        <v>0</v>
      </c>
      <c r="AO68" s="6" t="s">
        <v>44</v>
      </c>
      <c r="AQ68" s="5">
        <v>3933898.18</v>
      </c>
      <c r="AS68" s="5">
        <v>657485.28</v>
      </c>
      <c r="AU68" s="5">
        <v>4591383.46</v>
      </c>
      <c r="AV68" s="20">
        <f t="shared" si="9"/>
        <v>0</v>
      </c>
      <c r="AW68" s="22" t="s">
        <v>195</v>
      </c>
      <c r="AX68" s="22">
        <v>0</v>
      </c>
      <c r="AZ68" s="22">
        <v>725000</v>
      </c>
      <c r="BB68" s="22">
        <v>725000</v>
      </c>
      <c r="BD68" s="22" t="s">
        <v>140</v>
      </c>
      <c r="BE68" s="22">
        <v>61894647.869999997</v>
      </c>
      <c r="BG68" s="22">
        <v>18555195.579999998</v>
      </c>
      <c r="BI68" s="22">
        <v>80449843.450000003</v>
      </c>
    </row>
    <row r="69" spans="1:61" x14ac:dyDescent="0.2">
      <c r="A69" s="23" t="s">
        <v>4</v>
      </c>
      <c r="C69" s="25">
        <v>0</v>
      </c>
      <c r="E69" s="29">
        <v>16135492.73</v>
      </c>
      <c r="G69" s="25">
        <v>16135492.73</v>
      </c>
      <c r="H69" s="20">
        <f t="shared" si="5"/>
        <v>0</v>
      </c>
      <c r="I69" s="24" t="s">
        <v>4</v>
      </c>
      <c r="J69" s="24"/>
      <c r="K69" s="23">
        <v>0</v>
      </c>
      <c r="L69" s="23"/>
      <c r="M69" s="23">
        <v>4010121.06</v>
      </c>
      <c r="N69" s="23"/>
      <c r="O69" s="23">
        <v>4010121.06</v>
      </c>
      <c r="Q69" s="32" t="s">
        <v>4</v>
      </c>
      <c r="S69" s="31">
        <v>4010121.06</v>
      </c>
      <c r="U69" s="22">
        <v>5036800.24</v>
      </c>
      <c r="W69" s="22">
        <v>9046921.3000000007</v>
      </c>
      <c r="X69" s="20">
        <f t="shared" si="6"/>
        <v>0</v>
      </c>
      <c r="Y69" s="6" t="s">
        <v>4</v>
      </c>
      <c r="AA69" s="5">
        <v>9046921.3000000007</v>
      </c>
      <c r="AC69" s="5">
        <v>7088571.4299999997</v>
      </c>
      <c r="AE69" s="5">
        <v>16135492.73</v>
      </c>
      <c r="AF69" s="20">
        <f t="shared" si="7"/>
        <v>0</v>
      </c>
      <c r="AG69" s="6" t="s">
        <v>4</v>
      </c>
      <c r="AI69" s="5">
        <v>16135492.73</v>
      </c>
      <c r="AK69" s="5">
        <v>1603910.23</v>
      </c>
      <c r="AM69" s="5">
        <v>17739402.960000001</v>
      </c>
      <c r="AN69" s="20">
        <f t="shared" si="8"/>
        <v>0</v>
      </c>
      <c r="AO69" s="6" t="s">
        <v>4</v>
      </c>
      <c r="AQ69" s="5">
        <v>17739402.960000001</v>
      </c>
      <c r="AS69" s="5">
        <v>2146554.46</v>
      </c>
      <c r="AU69" s="5">
        <v>19885957.420000002</v>
      </c>
      <c r="AV69" s="20">
        <f t="shared" si="9"/>
        <v>0</v>
      </c>
      <c r="AW69" s="22" t="s">
        <v>24</v>
      </c>
      <c r="AX69" s="22">
        <v>231008.74</v>
      </c>
      <c r="AZ69" s="22">
        <v>164257.70000000001</v>
      </c>
      <c r="BB69" s="22">
        <v>395266.44</v>
      </c>
      <c r="BD69" s="22" t="s">
        <v>195</v>
      </c>
      <c r="BE69" s="22">
        <v>725000</v>
      </c>
      <c r="BG69" s="22">
        <v>0</v>
      </c>
      <c r="BI69" s="22">
        <v>725000</v>
      </c>
    </row>
    <row r="70" spans="1:61" ht="33.75" x14ac:dyDescent="0.2">
      <c r="A70" s="23" t="s">
        <v>5</v>
      </c>
      <c r="C70" s="25">
        <v>0</v>
      </c>
      <c r="E70" s="29">
        <v>2258875.7000000002</v>
      </c>
      <c r="G70" s="25">
        <v>2258875.7000000002</v>
      </c>
      <c r="H70" s="20">
        <f t="shared" si="5"/>
        <v>0</v>
      </c>
      <c r="I70" s="23" t="s">
        <v>45</v>
      </c>
      <c r="J70" s="23"/>
      <c r="K70" s="23">
        <v>0</v>
      </c>
      <c r="L70" s="23"/>
      <c r="M70" s="23">
        <v>548688.92000000004</v>
      </c>
      <c r="N70" s="23"/>
      <c r="O70" s="23">
        <v>548688.92000000004</v>
      </c>
      <c r="Q70" s="32" t="s">
        <v>124</v>
      </c>
      <c r="S70" s="31">
        <v>548688.92000000004</v>
      </c>
      <c r="U70" s="22">
        <v>659198.74</v>
      </c>
      <c r="W70" s="22">
        <v>1207887.6599999999</v>
      </c>
      <c r="X70" s="20">
        <f t="shared" si="6"/>
        <v>0</v>
      </c>
      <c r="Y70" s="6" t="s">
        <v>124</v>
      </c>
      <c r="AA70" s="5">
        <v>1207887.6599999999</v>
      </c>
      <c r="AC70" s="5">
        <v>1050988.04</v>
      </c>
      <c r="AE70" s="5">
        <v>2258875.7000000002</v>
      </c>
      <c r="AF70" s="20">
        <f t="shared" si="7"/>
        <v>0</v>
      </c>
      <c r="AG70" s="4" t="s">
        <v>5</v>
      </c>
      <c r="AI70" s="5">
        <v>2258875.7000000002</v>
      </c>
      <c r="AK70" s="5">
        <v>835077.97</v>
      </c>
      <c r="AM70" s="5">
        <v>3093953.67</v>
      </c>
      <c r="AN70" s="20">
        <f t="shared" si="8"/>
        <v>0</v>
      </c>
      <c r="AO70" s="4" t="s">
        <v>45</v>
      </c>
      <c r="AQ70" s="5">
        <v>3093953.67</v>
      </c>
      <c r="AS70" s="5">
        <v>600929.05000000005</v>
      </c>
      <c r="AU70" s="5">
        <v>3694882.72</v>
      </c>
      <c r="AV70" s="20">
        <f t="shared" si="9"/>
        <v>0</v>
      </c>
      <c r="AW70" s="22" t="s">
        <v>25</v>
      </c>
      <c r="AX70" s="22">
        <v>27970578.559999999</v>
      </c>
      <c r="AZ70" s="22">
        <v>13972272.630000001</v>
      </c>
      <c r="BB70" s="22">
        <v>41942851.189999998</v>
      </c>
      <c r="BD70" s="22" t="s">
        <v>205</v>
      </c>
      <c r="BE70" s="22">
        <v>395266.44</v>
      </c>
      <c r="BG70" s="22">
        <v>98493.68</v>
      </c>
      <c r="BI70" s="22">
        <v>493760.12</v>
      </c>
    </row>
    <row r="71" spans="1:61" x14ac:dyDescent="0.2">
      <c r="A71" s="23" t="s">
        <v>6</v>
      </c>
      <c r="C71" s="25">
        <v>0</v>
      </c>
      <c r="E71" s="29">
        <v>21040145.34</v>
      </c>
      <c r="G71" s="25">
        <v>21040145.34</v>
      </c>
      <c r="H71" s="20">
        <f t="shared" si="5"/>
        <v>0</v>
      </c>
      <c r="I71" s="23" t="s">
        <v>6</v>
      </c>
      <c r="J71" s="23"/>
      <c r="K71" s="23"/>
      <c r="L71" s="23"/>
      <c r="M71" s="23">
        <v>1403779.75</v>
      </c>
      <c r="N71" s="23"/>
      <c r="O71" s="23">
        <v>1403779.75</v>
      </c>
      <c r="Q71" s="32" t="s">
        <v>6</v>
      </c>
      <c r="S71" s="31">
        <v>1403779.75</v>
      </c>
      <c r="U71" s="22">
        <v>2534637.0099999998</v>
      </c>
      <c r="W71" s="22">
        <v>3938416.76</v>
      </c>
      <c r="X71" s="20">
        <f t="shared" si="6"/>
        <v>0</v>
      </c>
      <c r="Y71" s="4" t="s">
        <v>6</v>
      </c>
      <c r="AA71" s="5">
        <v>3938416.76</v>
      </c>
      <c r="AC71" s="5">
        <v>17101728.579999998</v>
      </c>
      <c r="AE71" s="5">
        <v>21040145.34</v>
      </c>
      <c r="AF71" s="20">
        <f t="shared" si="7"/>
        <v>0</v>
      </c>
      <c r="AG71" s="4" t="s">
        <v>6</v>
      </c>
      <c r="AI71" s="5">
        <v>21040145.34</v>
      </c>
      <c r="AK71" s="5">
        <v>1098418.1200000001</v>
      </c>
      <c r="AM71" s="5">
        <v>22138563.460000001</v>
      </c>
      <c r="AN71" s="20">
        <f t="shared" si="8"/>
        <v>0</v>
      </c>
      <c r="AO71" s="4" t="s">
        <v>6</v>
      </c>
      <c r="AQ71" s="5">
        <v>22138563.460000001</v>
      </c>
      <c r="AS71" s="5">
        <v>2796435.21</v>
      </c>
      <c r="AU71" s="5">
        <v>24934998.670000002</v>
      </c>
      <c r="AV71" s="20">
        <f t="shared" si="9"/>
        <v>0</v>
      </c>
      <c r="AW71" s="22" t="s">
        <v>26</v>
      </c>
      <c r="AX71" s="22">
        <v>20990583.539999999</v>
      </c>
      <c r="AZ71" s="22">
        <v>8161474.2000000002</v>
      </c>
      <c r="BB71" s="22">
        <v>29152057.739999998</v>
      </c>
      <c r="BD71" s="22" t="s">
        <v>25</v>
      </c>
      <c r="BE71" s="22">
        <v>41942851.189999998</v>
      </c>
      <c r="BG71" s="22">
        <v>15298534.83</v>
      </c>
      <c r="BI71" s="22">
        <v>57241386.020000003</v>
      </c>
    </row>
    <row r="72" spans="1:61" x14ac:dyDescent="0.2">
      <c r="A72" s="23"/>
      <c r="C72" s="25"/>
      <c r="E72" s="29"/>
      <c r="G72" s="25"/>
      <c r="H72" s="20">
        <f t="shared" si="5"/>
        <v>0</v>
      </c>
      <c r="I72" s="23"/>
      <c r="J72" s="23"/>
      <c r="K72" s="23">
        <v>0</v>
      </c>
      <c r="L72" s="23"/>
      <c r="N72" s="23"/>
      <c r="Q72" s="32"/>
      <c r="X72" s="20">
        <f t="shared" si="6"/>
        <v>0</v>
      </c>
      <c r="Y72" s="4"/>
      <c r="AF72" s="20">
        <f t="shared" si="7"/>
        <v>0</v>
      </c>
      <c r="AG72" s="4"/>
      <c r="AN72" s="20">
        <f t="shared" si="8"/>
        <v>0</v>
      </c>
      <c r="AO72" s="4"/>
      <c r="AV72" s="20">
        <f t="shared" si="9"/>
        <v>0</v>
      </c>
      <c r="AW72" s="22" t="s">
        <v>27</v>
      </c>
      <c r="AX72" s="22">
        <v>23997971.609999999</v>
      </c>
      <c r="AZ72" s="22">
        <v>12151189.869999999</v>
      </c>
      <c r="BB72" s="22">
        <v>36149161.479999997</v>
      </c>
      <c r="BD72" s="22" t="s">
        <v>142</v>
      </c>
      <c r="BE72" s="22">
        <v>29152057.739999998</v>
      </c>
      <c r="BG72" s="22">
        <v>12382669.43</v>
      </c>
      <c r="BI72" s="22">
        <v>41534727.170000002</v>
      </c>
    </row>
    <row r="73" spans="1:61" ht="33.75" x14ac:dyDescent="0.2">
      <c r="A73" s="23" t="s">
        <v>125</v>
      </c>
      <c r="C73" s="25">
        <v>0</v>
      </c>
      <c r="E73" s="29">
        <v>1129236.02</v>
      </c>
      <c r="G73" s="25">
        <v>1129236.02</v>
      </c>
      <c r="H73" s="20">
        <f t="shared" si="5"/>
        <v>0</v>
      </c>
      <c r="I73" s="23" t="s">
        <v>46</v>
      </c>
      <c r="J73" s="23"/>
      <c r="K73" s="24">
        <v>0</v>
      </c>
      <c r="L73" s="24"/>
      <c r="M73" s="24">
        <v>338930.26</v>
      </c>
      <c r="N73" s="24"/>
      <c r="O73" s="24">
        <v>338930.26</v>
      </c>
      <c r="Q73" s="32" t="s">
        <v>126</v>
      </c>
      <c r="S73" s="31">
        <v>338930.26</v>
      </c>
      <c r="U73" s="22">
        <v>309316.40000000002</v>
      </c>
      <c r="W73" s="22">
        <v>648246.66</v>
      </c>
      <c r="X73" s="20">
        <f t="shared" si="6"/>
        <v>0</v>
      </c>
      <c r="Y73" s="4" t="s">
        <v>126</v>
      </c>
      <c r="AA73" s="5">
        <v>648246.66</v>
      </c>
      <c r="AC73" s="5">
        <v>480989.36</v>
      </c>
      <c r="AE73" s="5">
        <v>1129236.02</v>
      </c>
      <c r="AF73" s="20">
        <f t="shared" si="7"/>
        <v>0</v>
      </c>
      <c r="AG73" s="4" t="s">
        <v>46</v>
      </c>
      <c r="AI73" s="5">
        <v>1129236.02</v>
      </c>
      <c r="AK73" s="5">
        <v>533599.97</v>
      </c>
      <c r="AM73" s="5">
        <v>1662835.99</v>
      </c>
      <c r="AN73" s="20">
        <f t="shared" si="8"/>
        <v>0</v>
      </c>
      <c r="AO73" s="4" t="s">
        <v>46</v>
      </c>
      <c r="AQ73" s="5">
        <v>1662835.99</v>
      </c>
      <c r="AS73" s="5">
        <v>467896.81</v>
      </c>
      <c r="AU73" s="5">
        <v>2130732.7999999998</v>
      </c>
      <c r="AV73" s="20">
        <f t="shared" si="9"/>
        <v>0</v>
      </c>
      <c r="AW73" s="22" t="s">
        <v>28</v>
      </c>
      <c r="AX73" s="22">
        <v>5555183.2800000003</v>
      </c>
      <c r="AZ73" s="22">
        <v>3644429.06</v>
      </c>
      <c r="BB73" s="22">
        <v>9199612.3399999999</v>
      </c>
      <c r="BD73" s="22" t="s">
        <v>27</v>
      </c>
      <c r="BE73" s="22">
        <v>36149161.479999997</v>
      </c>
      <c r="BG73" s="22">
        <v>15158703.43</v>
      </c>
      <c r="BI73" s="22">
        <v>51307864.909999996</v>
      </c>
    </row>
    <row r="74" spans="1:61" x14ac:dyDescent="0.2">
      <c r="A74" s="23" t="s">
        <v>47</v>
      </c>
      <c r="B74" s="25"/>
      <c r="C74" s="38">
        <v>0</v>
      </c>
      <c r="E74" s="29">
        <v>4469870.0599999996</v>
      </c>
      <c r="G74" s="25">
        <v>4469870.0599999996</v>
      </c>
      <c r="H74" s="20">
        <f t="shared" si="5"/>
        <v>0</v>
      </c>
      <c r="I74" s="24" t="s">
        <v>47</v>
      </c>
      <c r="J74" s="24"/>
      <c r="K74" s="23">
        <v>0</v>
      </c>
      <c r="L74" s="23"/>
      <c r="M74" s="23">
        <v>2082614.7</v>
      </c>
      <c r="N74" s="23"/>
      <c r="O74" s="23">
        <v>2082614.7</v>
      </c>
      <c r="Q74" s="32" t="s">
        <v>47</v>
      </c>
      <c r="S74" s="31">
        <v>2082614.7</v>
      </c>
      <c r="U74" s="22">
        <v>1188278.19</v>
      </c>
      <c r="W74" s="22">
        <v>3270892.89</v>
      </c>
      <c r="X74" s="20">
        <f t="shared" si="6"/>
        <v>0</v>
      </c>
      <c r="Y74" s="4" t="s">
        <v>47</v>
      </c>
      <c r="AA74" s="5">
        <v>3270892.89</v>
      </c>
      <c r="AC74" s="5">
        <v>1198977.17</v>
      </c>
      <c r="AE74" s="5">
        <v>4469870.0599999996</v>
      </c>
      <c r="AF74" s="20">
        <f t="shared" si="7"/>
        <v>0</v>
      </c>
      <c r="AG74" s="6" t="s">
        <v>47</v>
      </c>
      <c r="AI74" s="5">
        <v>4469870.0599999996</v>
      </c>
      <c r="AK74" s="5">
        <v>896251.18</v>
      </c>
      <c r="AM74" s="5">
        <v>5366121.24</v>
      </c>
      <c r="AN74" s="20">
        <f t="shared" si="8"/>
        <v>0</v>
      </c>
      <c r="AO74" s="6" t="s">
        <v>47</v>
      </c>
      <c r="AQ74" s="5">
        <v>5366121.24</v>
      </c>
      <c r="AS74" s="5">
        <v>1078323.26</v>
      </c>
      <c r="AU74" s="5">
        <v>6444444.5</v>
      </c>
      <c r="AV74" s="20">
        <f t="shared" si="9"/>
        <v>0</v>
      </c>
      <c r="AW74" s="22" t="s">
        <v>29</v>
      </c>
      <c r="AX74" s="22">
        <v>57785315.859999999</v>
      </c>
      <c r="AZ74" s="22">
        <v>27085776.23</v>
      </c>
      <c r="BB74" s="22">
        <v>84871092.090000004</v>
      </c>
      <c r="BD74" s="22" t="s">
        <v>28</v>
      </c>
      <c r="BE74" s="22">
        <v>9199612.3399999999</v>
      </c>
      <c r="BG74" s="22">
        <v>-2011428.26</v>
      </c>
      <c r="BI74" s="22">
        <v>7188184.0800000001</v>
      </c>
    </row>
    <row r="75" spans="1:61" ht="22.5" x14ac:dyDescent="0.2">
      <c r="A75" s="23" t="s">
        <v>48</v>
      </c>
      <c r="C75" s="25">
        <v>0</v>
      </c>
      <c r="E75" s="29">
        <v>94970</v>
      </c>
      <c r="G75" s="25">
        <v>94970</v>
      </c>
      <c r="H75" s="20">
        <f t="shared" si="5"/>
        <v>0</v>
      </c>
      <c r="I75" s="23" t="s">
        <v>48</v>
      </c>
      <c r="J75" s="23"/>
      <c r="K75" s="24">
        <v>0</v>
      </c>
      <c r="L75" s="24"/>
      <c r="M75" s="24">
        <v>24950</v>
      </c>
      <c r="N75" s="24"/>
      <c r="O75" s="24">
        <v>24950</v>
      </c>
      <c r="Q75" s="32" t="s">
        <v>127</v>
      </c>
      <c r="S75" s="31">
        <v>24950</v>
      </c>
      <c r="U75" s="22">
        <v>38000</v>
      </c>
      <c r="W75" s="22">
        <v>62950</v>
      </c>
      <c r="X75" s="20">
        <f t="shared" si="6"/>
        <v>0</v>
      </c>
      <c r="Y75" s="4" t="s">
        <v>48</v>
      </c>
      <c r="AA75" s="5">
        <v>62950</v>
      </c>
      <c r="AC75" s="5">
        <v>32020</v>
      </c>
      <c r="AE75" s="5">
        <v>94970</v>
      </c>
      <c r="AF75" s="20">
        <f t="shared" si="7"/>
        <v>0</v>
      </c>
      <c r="AG75" s="4" t="s">
        <v>48</v>
      </c>
      <c r="AI75" s="5">
        <v>94970</v>
      </c>
      <c r="AK75" s="5">
        <v>9600</v>
      </c>
      <c r="AM75" s="5">
        <v>104570</v>
      </c>
      <c r="AN75" s="20">
        <f t="shared" si="8"/>
        <v>0</v>
      </c>
      <c r="AO75" s="4" t="s">
        <v>48</v>
      </c>
      <c r="AQ75" s="5">
        <v>104570</v>
      </c>
      <c r="AS75" s="5">
        <v>9400</v>
      </c>
      <c r="AU75" s="5">
        <v>113970</v>
      </c>
      <c r="AV75" s="20">
        <f t="shared" si="9"/>
        <v>0</v>
      </c>
      <c r="AW75" s="22" t="s">
        <v>30</v>
      </c>
      <c r="AX75" s="22">
        <v>3536870.06</v>
      </c>
      <c r="AZ75" s="22">
        <v>2898004.01</v>
      </c>
      <c r="BB75" s="22">
        <v>6434874.0700000003</v>
      </c>
      <c r="BD75" s="22" t="s">
        <v>29</v>
      </c>
      <c r="BE75" s="22">
        <v>84871092.090000004</v>
      </c>
      <c r="BG75" s="22">
        <v>32164875.800000001</v>
      </c>
      <c r="BI75" s="22">
        <v>117035967.89</v>
      </c>
    </row>
    <row r="76" spans="1:61" x14ac:dyDescent="0.2">
      <c r="A76" s="23" t="s">
        <v>7</v>
      </c>
      <c r="C76" s="25">
        <v>0</v>
      </c>
      <c r="E76" s="29">
        <v>9017796.4399999995</v>
      </c>
      <c r="G76" s="25">
        <v>9017796.4399999995</v>
      </c>
      <c r="H76" s="20">
        <f t="shared" si="5"/>
        <v>0</v>
      </c>
      <c r="I76" s="24" t="s">
        <v>7</v>
      </c>
      <c r="J76" s="24"/>
      <c r="K76" s="24"/>
      <c r="L76" s="24"/>
      <c r="M76" s="24">
        <v>3318402.37</v>
      </c>
      <c r="N76" s="24"/>
      <c r="O76" s="24">
        <v>3318402.37</v>
      </c>
      <c r="Q76" s="32" t="s">
        <v>7</v>
      </c>
      <c r="S76" s="31">
        <v>3318402.37</v>
      </c>
      <c r="U76" s="22">
        <v>4241609.1399999997</v>
      </c>
      <c r="W76" s="22">
        <v>7560011.5099999998</v>
      </c>
      <c r="X76" s="20">
        <f t="shared" si="6"/>
        <v>0</v>
      </c>
      <c r="Y76" s="6" t="s">
        <v>7</v>
      </c>
      <c r="AA76" s="5">
        <v>7560011.5099999998</v>
      </c>
      <c r="AC76" s="5">
        <v>1457784.93</v>
      </c>
      <c r="AE76" s="5">
        <v>9017796.4399999995</v>
      </c>
      <c r="AF76" s="20">
        <f t="shared" si="7"/>
        <v>0</v>
      </c>
      <c r="AG76" s="6" t="s">
        <v>7</v>
      </c>
      <c r="AI76" s="5">
        <v>9017796.4399999995</v>
      </c>
      <c r="AK76" s="5">
        <v>911880.07</v>
      </c>
      <c r="AM76" s="5">
        <v>9929676.5099999998</v>
      </c>
      <c r="AN76" s="20">
        <f t="shared" si="8"/>
        <v>0</v>
      </c>
      <c r="AO76" s="6" t="s">
        <v>7</v>
      </c>
      <c r="AQ76" s="5">
        <v>9929676.5099999998</v>
      </c>
      <c r="AS76" s="5">
        <v>807716.19</v>
      </c>
      <c r="AU76" s="5">
        <v>10737392.699999999</v>
      </c>
      <c r="AV76" s="20">
        <f t="shared" si="9"/>
        <v>0</v>
      </c>
      <c r="AW76" s="22" t="s">
        <v>31</v>
      </c>
      <c r="AX76" s="22">
        <v>1656048.62</v>
      </c>
      <c r="AZ76" s="22">
        <v>1008232.34</v>
      </c>
      <c r="BB76" s="22">
        <v>2664280.96</v>
      </c>
      <c r="BD76" s="22" t="s">
        <v>30</v>
      </c>
      <c r="BE76" s="22">
        <v>6434874.0700000003</v>
      </c>
      <c r="BG76" s="22">
        <v>5045452.62</v>
      </c>
      <c r="BI76" s="22">
        <v>11480326.689999999</v>
      </c>
    </row>
    <row r="77" spans="1:61" x14ac:dyDescent="0.2">
      <c r="A77" s="23"/>
      <c r="C77" s="25"/>
      <c r="E77" s="29"/>
      <c r="G77" s="25"/>
      <c r="H77" s="20">
        <f t="shared" si="5"/>
        <v>0</v>
      </c>
      <c r="I77" s="24"/>
      <c r="J77" s="24"/>
      <c r="K77" s="24">
        <v>0</v>
      </c>
      <c r="L77" s="24"/>
      <c r="Q77" s="32"/>
      <c r="X77" s="20">
        <f t="shared" si="6"/>
        <v>0</v>
      </c>
      <c r="Y77" s="6"/>
      <c r="AF77" s="20">
        <f t="shared" si="7"/>
        <v>0</v>
      </c>
      <c r="AG77" s="6"/>
      <c r="AN77" s="20">
        <f t="shared" si="8"/>
        <v>0</v>
      </c>
      <c r="AO77" s="6"/>
      <c r="AV77" s="20">
        <f t="shared" si="9"/>
        <v>0</v>
      </c>
      <c r="AW77" s="22" t="s">
        <v>32</v>
      </c>
      <c r="AX77" s="22">
        <v>4492927.8499999996</v>
      </c>
      <c r="AZ77" s="22">
        <v>2474160.06</v>
      </c>
      <c r="BB77" s="22">
        <v>6967087.9100000001</v>
      </c>
      <c r="BD77" s="22" t="s">
        <v>31</v>
      </c>
      <c r="BE77" s="22">
        <v>2664280.96</v>
      </c>
      <c r="BG77" s="22">
        <v>1301773.25</v>
      </c>
      <c r="BI77" s="22">
        <v>3966054.21</v>
      </c>
    </row>
    <row r="78" spans="1:61" x14ac:dyDescent="0.2">
      <c r="A78" s="23" t="s">
        <v>8</v>
      </c>
      <c r="C78" s="25">
        <v>0</v>
      </c>
      <c r="E78" s="29">
        <v>126148862.84</v>
      </c>
      <c r="G78" s="25">
        <v>126148862.84</v>
      </c>
      <c r="H78" s="20">
        <f t="shared" si="5"/>
        <v>0</v>
      </c>
      <c r="I78" s="24" t="s">
        <v>8</v>
      </c>
      <c r="J78" s="24"/>
      <c r="K78" s="24">
        <v>0</v>
      </c>
      <c r="L78" s="24"/>
      <c r="M78" s="24">
        <v>39633868.079999998</v>
      </c>
      <c r="N78" s="24"/>
      <c r="O78" s="24">
        <v>39633868.079999998</v>
      </c>
      <c r="Q78" s="32" t="s">
        <v>8</v>
      </c>
      <c r="S78" s="31">
        <v>39633868.079999998</v>
      </c>
      <c r="U78" s="22">
        <v>49445506.759999998</v>
      </c>
      <c r="W78" s="22">
        <v>89079374.840000004</v>
      </c>
      <c r="X78" s="20">
        <f t="shared" si="6"/>
        <v>0</v>
      </c>
      <c r="Y78" s="4" t="s">
        <v>8</v>
      </c>
      <c r="AA78" s="5">
        <v>89079374.840000004</v>
      </c>
      <c r="AC78" s="5">
        <v>37069488</v>
      </c>
      <c r="AE78" s="5">
        <v>126148862.84</v>
      </c>
      <c r="AF78" s="20">
        <f t="shared" si="7"/>
        <v>0</v>
      </c>
      <c r="AG78" s="6" t="s">
        <v>8</v>
      </c>
      <c r="AI78" s="5">
        <v>126148862.84</v>
      </c>
      <c r="AK78" s="5">
        <v>56621471.82</v>
      </c>
      <c r="AM78" s="5">
        <v>182770334.66</v>
      </c>
      <c r="AN78" s="20">
        <f t="shared" si="8"/>
        <v>0</v>
      </c>
      <c r="AO78" s="6" t="s">
        <v>8</v>
      </c>
      <c r="AQ78" s="5">
        <v>182770334.66</v>
      </c>
      <c r="AS78" s="5">
        <v>42113860.649999999</v>
      </c>
      <c r="AU78" s="5">
        <v>224884195.31</v>
      </c>
      <c r="AV78" s="20">
        <f t="shared" si="9"/>
        <v>0</v>
      </c>
      <c r="AW78" s="22" t="s">
        <v>33</v>
      </c>
      <c r="AX78" s="22">
        <v>2730235.79</v>
      </c>
      <c r="AZ78" s="22">
        <v>2799531.58</v>
      </c>
      <c r="BB78" s="22">
        <v>5529767.3700000001</v>
      </c>
      <c r="BD78" s="22" t="s">
        <v>32</v>
      </c>
      <c r="BE78" s="22">
        <v>6967087.9100000001</v>
      </c>
      <c r="BG78" s="22">
        <v>3313194.29</v>
      </c>
      <c r="BI78" s="22">
        <v>10280282.199999999</v>
      </c>
    </row>
    <row r="79" spans="1:61" x14ac:dyDescent="0.2">
      <c r="A79" s="23" t="s">
        <v>9</v>
      </c>
      <c r="B79" s="25">
        <v>0</v>
      </c>
      <c r="E79" s="29">
        <v>72999094.799999997</v>
      </c>
      <c r="G79" s="39">
        <v>72999094.799999997</v>
      </c>
      <c r="H79" s="20">
        <f t="shared" si="5"/>
        <v>0</v>
      </c>
      <c r="I79" s="24" t="s">
        <v>49</v>
      </c>
      <c r="J79" s="24"/>
      <c r="K79" s="24">
        <v>0</v>
      </c>
      <c r="L79" s="24"/>
      <c r="M79" s="24">
        <v>24333031.579999998</v>
      </c>
      <c r="N79" s="24"/>
      <c r="O79" s="24">
        <v>24333031.579999998</v>
      </c>
      <c r="Q79" s="32" t="s">
        <v>9</v>
      </c>
      <c r="S79" s="31">
        <v>24333031.579999998</v>
      </c>
      <c r="U79" s="22">
        <v>24333031.579999998</v>
      </c>
      <c r="W79" s="22">
        <v>48666063.159999996</v>
      </c>
      <c r="X79" s="20">
        <f t="shared" si="6"/>
        <v>0</v>
      </c>
      <c r="Y79" s="6" t="s">
        <v>128</v>
      </c>
      <c r="AA79" s="5">
        <v>48666063.159999996</v>
      </c>
      <c r="AC79" s="5">
        <v>24333031.640000001</v>
      </c>
      <c r="AE79" s="5">
        <v>72999094.799999997</v>
      </c>
      <c r="AF79" s="20">
        <f t="shared" si="7"/>
        <v>0</v>
      </c>
      <c r="AG79" s="6" t="s">
        <v>49</v>
      </c>
      <c r="AI79" s="5">
        <v>72999094.799999997</v>
      </c>
      <c r="AK79" s="5">
        <v>24333031.640000001</v>
      </c>
      <c r="AM79" s="5">
        <v>97332126.439999998</v>
      </c>
      <c r="AN79" s="20">
        <f t="shared" si="8"/>
        <v>0</v>
      </c>
      <c r="AO79" s="6" t="s">
        <v>49</v>
      </c>
      <c r="AQ79" s="5">
        <v>97332126.439999998</v>
      </c>
      <c r="AS79" s="5">
        <v>24333031.640000001</v>
      </c>
      <c r="AU79" s="5">
        <v>121665158.08</v>
      </c>
      <c r="AV79" s="20">
        <f t="shared" si="9"/>
        <v>0</v>
      </c>
      <c r="AW79" s="22" t="s">
        <v>150</v>
      </c>
      <c r="AX79" s="22">
        <v>671088</v>
      </c>
      <c r="AZ79" s="22">
        <v>386451</v>
      </c>
      <c r="BB79" s="22">
        <v>1057539</v>
      </c>
      <c r="BD79" s="22" t="s">
        <v>33</v>
      </c>
      <c r="BE79" s="22">
        <v>5529767.3700000001</v>
      </c>
      <c r="BG79" s="22">
        <v>1889332.91</v>
      </c>
      <c r="BI79" s="22">
        <v>7419100.2800000003</v>
      </c>
    </row>
    <row r="80" spans="1:61" x14ac:dyDescent="0.2">
      <c r="A80" s="23" t="s">
        <v>10</v>
      </c>
      <c r="B80" s="25">
        <v>0</v>
      </c>
      <c r="E80" s="29">
        <v>584139.69999999995</v>
      </c>
      <c r="G80" s="39">
        <v>584139.69999999995</v>
      </c>
      <c r="H80" s="20">
        <f t="shared" si="5"/>
        <v>0</v>
      </c>
      <c r="I80" s="24" t="s">
        <v>10</v>
      </c>
      <c r="J80" s="24"/>
      <c r="K80" s="24">
        <v>0</v>
      </c>
      <c r="L80" s="24"/>
      <c r="M80" s="24">
        <v>339151.4</v>
      </c>
      <c r="N80" s="24"/>
      <c r="O80" s="24">
        <v>339151.4</v>
      </c>
      <c r="Q80" s="32" t="s">
        <v>10</v>
      </c>
      <c r="S80" s="31">
        <v>339151.4</v>
      </c>
      <c r="U80" s="22">
        <v>95570.4</v>
      </c>
      <c r="W80" s="22">
        <v>434721.8</v>
      </c>
      <c r="X80" s="20">
        <f t="shared" si="6"/>
        <v>0</v>
      </c>
      <c r="Y80" s="6" t="s">
        <v>10</v>
      </c>
      <c r="AA80" s="5">
        <v>434721.8</v>
      </c>
      <c r="AC80" s="5">
        <v>149417.9</v>
      </c>
      <c r="AE80" s="5">
        <v>584139.69999999995</v>
      </c>
      <c r="AF80" s="20">
        <f t="shared" si="7"/>
        <v>0</v>
      </c>
      <c r="AG80" s="6" t="s">
        <v>10</v>
      </c>
      <c r="AI80" s="5">
        <v>584139.69999999995</v>
      </c>
      <c r="AK80" s="5">
        <v>106517.1</v>
      </c>
      <c r="AM80" s="5">
        <v>690656.8</v>
      </c>
      <c r="AN80" s="20">
        <f t="shared" si="8"/>
        <v>0</v>
      </c>
      <c r="AO80" s="6" t="s">
        <v>10</v>
      </c>
      <c r="AQ80" s="5">
        <v>690656.8</v>
      </c>
      <c r="AS80" s="5">
        <v>176404.9</v>
      </c>
      <c r="AU80" s="5">
        <v>867061.7</v>
      </c>
      <c r="AV80" s="20">
        <f t="shared" si="9"/>
        <v>0</v>
      </c>
      <c r="AW80" s="22" t="s">
        <v>35</v>
      </c>
      <c r="AX80" s="22">
        <v>28287934.09</v>
      </c>
      <c r="AZ80" s="22">
        <v>13469281.9</v>
      </c>
      <c r="BB80" s="22">
        <v>41757215.990000002</v>
      </c>
      <c r="BD80" s="22" t="s">
        <v>34</v>
      </c>
      <c r="BE80" s="22">
        <v>1057539</v>
      </c>
      <c r="BG80" s="22">
        <v>347670</v>
      </c>
      <c r="BI80" s="22">
        <v>1405209</v>
      </c>
    </row>
    <row r="81" spans="1:62" x14ac:dyDescent="0.2">
      <c r="A81" s="23"/>
      <c r="B81" s="25"/>
      <c r="E81" s="29"/>
      <c r="G81" s="22"/>
      <c r="I81" s="24" t="s">
        <v>11</v>
      </c>
      <c r="J81" s="24"/>
      <c r="Q81" s="24" t="s">
        <v>11</v>
      </c>
      <c r="X81" s="20">
        <f t="shared" si="6"/>
        <v>0</v>
      </c>
      <c r="Y81" s="6" t="s">
        <v>11</v>
      </c>
      <c r="AF81" s="20">
        <f t="shared" si="7"/>
        <v>0</v>
      </c>
      <c r="AG81" s="6" t="s">
        <v>11</v>
      </c>
      <c r="AI81" s="5">
        <v>0</v>
      </c>
      <c r="AK81" s="5">
        <v>15730458.75</v>
      </c>
      <c r="AM81" s="5">
        <v>15730458.75</v>
      </c>
      <c r="AN81" s="20">
        <f t="shared" si="8"/>
        <v>0</v>
      </c>
      <c r="AO81" s="6" t="s">
        <v>11</v>
      </c>
      <c r="AQ81" s="5">
        <v>15730458.75</v>
      </c>
      <c r="AS81" s="5">
        <v>0</v>
      </c>
      <c r="AU81" s="5">
        <v>15730458.75</v>
      </c>
      <c r="AV81" s="20">
        <f t="shared" si="9"/>
        <v>0</v>
      </c>
      <c r="AW81" s="22" t="s">
        <v>36</v>
      </c>
      <c r="AX81" s="22">
        <v>1405749.48</v>
      </c>
      <c r="AZ81" s="22">
        <v>2535396.27</v>
      </c>
      <c r="BB81" s="22">
        <v>3941145.75</v>
      </c>
      <c r="BD81" s="22" t="s">
        <v>35</v>
      </c>
      <c r="BE81" s="22">
        <v>41757215.990000002</v>
      </c>
      <c r="BG81" s="22">
        <v>17253067.210000001</v>
      </c>
      <c r="BI81" s="22">
        <v>59010283.200000003</v>
      </c>
    </row>
    <row r="82" spans="1:62" x14ac:dyDescent="0.2">
      <c r="A82" s="23"/>
      <c r="B82" s="25"/>
      <c r="E82" s="29"/>
      <c r="G82" s="22"/>
      <c r="I82" s="24"/>
      <c r="J82" s="24"/>
      <c r="K82" s="24"/>
      <c r="L82" s="24"/>
      <c r="M82" s="24"/>
      <c r="N82" s="24"/>
      <c r="O82" s="24"/>
      <c r="Q82" s="32"/>
      <c r="X82" s="20">
        <f t="shared" si="6"/>
        <v>0</v>
      </c>
      <c r="Y82" s="6"/>
      <c r="AA82" s="5"/>
      <c r="AC82" s="5"/>
      <c r="AE82" s="5"/>
      <c r="AF82" s="20">
        <f t="shared" si="7"/>
        <v>0</v>
      </c>
      <c r="AG82" s="6"/>
      <c r="AN82" s="20">
        <f t="shared" si="8"/>
        <v>0</v>
      </c>
      <c r="AO82" s="6"/>
      <c r="AV82" s="20">
        <f t="shared" ref="AV82:AV83" si="10">+AP82-AL82</f>
        <v>0</v>
      </c>
      <c r="AW82" s="22" t="s">
        <v>37</v>
      </c>
      <c r="AX82" s="22">
        <v>32223083.59</v>
      </c>
      <c r="AZ82" s="22">
        <v>12878355.779999999</v>
      </c>
      <c r="BB82" s="22">
        <v>45101439.369999997</v>
      </c>
      <c r="BD82" s="22" t="s">
        <v>36</v>
      </c>
      <c r="BE82" s="22">
        <v>3941145.75</v>
      </c>
      <c r="BG82" s="22">
        <v>4948896.67</v>
      </c>
      <c r="BI82" s="22">
        <v>8890042.4199999999</v>
      </c>
    </row>
    <row r="83" spans="1:62" ht="22.5" x14ac:dyDescent="0.2">
      <c r="A83" s="23" t="s">
        <v>12</v>
      </c>
      <c r="B83" s="25">
        <v>0</v>
      </c>
      <c r="D83" s="25">
        <v>50806242.399999999</v>
      </c>
      <c r="F83" s="25">
        <v>50806242.399999999</v>
      </c>
      <c r="G83" s="22"/>
      <c r="H83" s="20">
        <f>+F83-AD83</f>
        <v>0</v>
      </c>
      <c r="I83" s="23" t="s">
        <v>12</v>
      </c>
      <c r="J83" s="23">
        <v>0</v>
      </c>
      <c r="K83" s="23"/>
      <c r="L83" s="23">
        <v>17219140.59</v>
      </c>
      <c r="M83" s="23"/>
      <c r="N83" s="23">
        <v>17219140.59</v>
      </c>
      <c r="O83" s="23"/>
      <c r="Q83" s="32" t="s">
        <v>12</v>
      </c>
      <c r="R83" s="22">
        <v>17219140.59</v>
      </c>
      <c r="T83" s="22">
        <v>16242776.99</v>
      </c>
      <c r="V83" s="22">
        <v>33461917.579999998</v>
      </c>
      <c r="X83" s="20">
        <f>+R83-N83</f>
        <v>0</v>
      </c>
      <c r="Y83" s="6" t="s">
        <v>12</v>
      </c>
      <c r="Z83" s="22">
        <v>33461917.579999998</v>
      </c>
      <c r="AA83" s="5"/>
      <c r="AB83" s="22">
        <v>17344324.82</v>
      </c>
      <c r="AC83" s="5"/>
      <c r="AD83" s="22">
        <v>50806242.399999999</v>
      </c>
      <c r="AE83" s="5"/>
      <c r="AF83" s="20">
        <f>+Z83-V83</f>
        <v>0</v>
      </c>
      <c r="AG83" s="4" t="s">
        <v>129</v>
      </c>
      <c r="AH83" s="5">
        <v>50806242.399999999</v>
      </c>
      <c r="AJ83" s="5">
        <v>17259465.649999999</v>
      </c>
      <c r="AL83" s="5">
        <v>68065708.049999997</v>
      </c>
      <c r="AN83" s="20">
        <f>+AH83-AD83</f>
        <v>0</v>
      </c>
      <c r="AO83" s="4" t="s">
        <v>12</v>
      </c>
      <c r="AP83" s="5">
        <v>68065708.049999997</v>
      </c>
      <c r="AR83" s="5">
        <v>17167255.98</v>
      </c>
      <c r="AT83" s="5">
        <v>85232964.030000001</v>
      </c>
      <c r="AV83" s="20">
        <f t="shared" si="10"/>
        <v>0</v>
      </c>
      <c r="AW83" s="22" t="s">
        <v>153</v>
      </c>
      <c r="AX83" s="22">
        <v>10743583.6</v>
      </c>
      <c r="AZ83" s="22">
        <v>2362837.5</v>
      </c>
      <c r="BB83" s="22">
        <v>13106421.1</v>
      </c>
      <c r="BD83" s="22" t="s">
        <v>37</v>
      </c>
      <c r="BE83" s="22">
        <v>45101439.369999997</v>
      </c>
      <c r="BG83" s="22">
        <v>19087092.23</v>
      </c>
      <c r="BI83" s="22">
        <v>64188531.600000001</v>
      </c>
    </row>
    <row r="84" spans="1:62" ht="22.5" x14ac:dyDescent="0.2">
      <c r="A84" s="23" t="s">
        <v>13</v>
      </c>
      <c r="B84" s="25">
        <v>0</v>
      </c>
      <c r="D84" s="25">
        <v>2423361.09</v>
      </c>
      <c r="F84" s="25">
        <v>2423361.09</v>
      </c>
      <c r="G84" s="22"/>
      <c r="H84" s="20">
        <f t="shared" ref="H84:H114" si="11">+F84-AD84</f>
        <v>0</v>
      </c>
      <c r="I84" s="23" t="s">
        <v>130</v>
      </c>
      <c r="J84" s="23">
        <v>0</v>
      </c>
      <c r="K84" s="23"/>
      <c r="L84" s="23">
        <v>708622.1</v>
      </c>
      <c r="M84" s="23"/>
      <c r="N84" s="23">
        <v>708622.1</v>
      </c>
      <c r="O84" s="23"/>
      <c r="Q84" s="32" t="s">
        <v>130</v>
      </c>
      <c r="R84" s="22">
        <v>708622.1</v>
      </c>
      <c r="T84" s="22">
        <v>880170.81</v>
      </c>
      <c r="V84" s="22">
        <v>1588792.91</v>
      </c>
      <c r="X84" s="20">
        <f t="shared" ref="X84:X142" si="12">+R84-N84</f>
        <v>0</v>
      </c>
      <c r="Y84" s="6" t="s">
        <v>130</v>
      </c>
      <c r="Z84" s="22">
        <v>1588792.91</v>
      </c>
      <c r="AA84" s="5"/>
      <c r="AB84" s="22">
        <v>834568.18</v>
      </c>
      <c r="AC84" s="5"/>
      <c r="AD84" s="22">
        <v>2423361.09</v>
      </c>
      <c r="AE84" s="5"/>
      <c r="AF84" s="20">
        <f t="shared" ref="AF84:AF142" si="13">+Z84-V84</f>
        <v>0</v>
      </c>
      <c r="AG84" s="4" t="s">
        <v>13</v>
      </c>
      <c r="AH84" s="5">
        <v>2423361.09</v>
      </c>
      <c r="AJ84" s="5">
        <v>793558.62</v>
      </c>
      <c r="AL84" s="5">
        <v>3216919.71</v>
      </c>
      <c r="AN84" s="20">
        <f t="shared" ref="AN84:AN142" si="14">+AH84-AD84</f>
        <v>0</v>
      </c>
      <c r="AO84" s="4" t="s">
        <v>130</v>
      </c>
      <c r="AP84" s="5">
        <v>3216919.71</v>
      </c>
      <c r="AR84" s="5">
        <v>736602.14</v>
      </c>
      <c r="AT84" s="5">
        <v>3953521.85</v>
      </c>
      <c r="AV84" s="20">
        <f t="shared" ref="AV84:AV107" si="15">+AP84-AL84</f>
        <v>0</v>
      </c>
      <c r="AW84" s="22" t="s">
        <v>39</v>
      </c>
      <c r="AX84" s="22">
        <v>3168730.41</v>
      </c>
      <c r="AZ84" s="22">
        <v>1348886.97</v>
      </c>
      <c r="BB84" s="22">
        <v>4517617.38</v>
      </c>
      <c r="BD84" s="22" t="s">
        <v>153</v>
      </c>
      <c r="BE84" s="22">
        <v>13106421.1</v>
      </c>
      <c r="BG84" s="22">
        <v>4531500.1399999997</v>
      </c>
      <c r="BI84" s="22">
        <v>17637921.239999998</v>
      </c>
    </row>
    <row r="85" spans="1:62" x14ac:dyDescent="0.2">
      <c r="A85" s="23" t="s">
        <v>14</v>
      </c>
      <c r="B85" s="25">
        <v>0</v>
      </c>
      <c r="D85" s="25">
        <v>13535171.85</v>
      </c>
      <c r="F85" s="25">
        <v>13535171.85</v>
      </c>
      <c r="G85" s="22"/>
      <c r="H85" s="20">
        <f t="shared" si="11"/>
        <v>0</v>
      </c>
      <c r="I85" s="23" t="s">
        <v>131</v>
      </c>
      <c r="J85" s="23">
        <v>0</v>
      </c>
      <c r="K85" s="23"/>
      <c r="L85" s="23">
        <v>4798720.07</v>
      </c>
      <c r="M85" s="23"/>
      <c r="N85" s="23">
        <v>4798720.07</v>
      </c>
      <c r="O85" s="23"/>
      <c r="Q85" s="32" t="s">
        <v>132</v>
      </c>
      <c r="R85" s="22">
        <v>4798720.07</v>
      </c>
      <c r="T85" s="22">
        <v>4363089.5</v>
      </c>
      <c r="V85" s="22">
        <v>9161809.5700000003</v>
      </c>
      <c r="X85" s="20">
        <f t="shared" si="12"/>
        <v>0</v>
      </c>
      <c r="Y85" s="6" t="s">
        <v>132</v>
      </c>
      <c r="Z85" s="22">
        <v>9161809.5700000003</v>
      </c>
      <c r="AA85" s="5"/>
      <c r="AB85" s="22">
        <v>4373362.28</v>
      </c>
      <c r="AC85" s="5"/>
      <c r="AD85" s="22">
        <v>13535171.85</v>
      </c>
      <c r="AE85" s="5"/>
      <c r="AF85" s="20">
        <f t="shared" si="13"/>
        <v>0</v>
      </c>
      <c r="AG85" s="4" t="s">
        <v>14</v>
      </c>
      <c r="AH85" s="5">
        <v>13535171.85</v>
      </c>
      <c r="AJ85" s="5">
        <v>4698376.41</v>
      </c>
      <c r="AL85" s="5">
        <v>18233548.260000002</v>
      </c>
      <c r="AN85" s="20">
        <f t="shared" si="14"/>
        <v>0</v>
      </c>
      <c r="AO85" s="4" t="s">
        <v>131</v>
      </c>
      <c r="AP85" s="5">
        <v>18233548.260000002</v>
      </c>
      <c r="AR85" s="5">
        <v>3770045.67</v>
      </c>
      <c r="AT85" s="5">
        <v>22003593.93</v>
      </c>
      <c r="AV85" s="20">
        <f t="shared" si="15"/>
        <v>0</v>
      </c>
      <c r="AW85" s="22" t="s">
        <v>40</v>
      </c>
      <c r="AX85" s="22">
        <v>395868.45</v>
      </c>
      <c r="AZ85" s="22">
        <v>244980.85</v>
      </c>
      <c r="BB85" s="22">
        <v>640849.30000000005</v>
      </c>
      <c r="BD85" s="22" t="s">
        <v>39</v>
      </c>
      <c r="BE85" s="22">
        <v>4517617.38</v>
      </c>
      <c r="BG85" s="22">
        <v>1317266.97</v>
      </c>
      <c r="BI85" s="22">
        <v>5834884.3499999996</v>
      </c>
    </row>
    <row r="86" spans="1:62" x14ac:dyDescent="0.2">
      <c r="A86" s="23" t="s">
        <v>15</v>
      </c>
      <c r="B86" s="25">
        <v>0</v>
      </c>
      <c r="D86" s="25">
        <v>10409203.369999999</v>
      </c>
      <c r="F86" s="25">
        <v>10409203.369999999</v>
      </c>
      <c r="G86" s="22"/>
      <c r="H86" s="20">
        <f t="shared" si="11"/>
        <v>0</v>
      </c>
      <c r="I86" s="24" t="s">
        <v>15</v>
      </c>
      <c r="J86" s="24">
        <v>0</v>
      </c>
      <c r="K86" s="24"/>
      <c r="L86" s="24">
        <v>2986517.09</v>
      </c>
      <c r="M86" s="24"/>
      <c r="N86" s="24">
        <v>2986517.09</v>
      </c>
      <c r="O86" s="24"/>
      <c r="Q86" s="32" t="s">
        <v>15</v>
      </c>
      <c r="R86" s="22">
        <v>2986517.09</v>
      </c>
      <c r="T86" s="22">
        <v>4579972.92</v>
      </c>
      <c r="V86" s="22">
        <v>7566490.0099999998</v>
      </c>
      <c r="X86" s="20">
        <f t="shared" si="12"/>
        <v>0</v>
      </c>
      <c r="Y86" s="6" t="s">
        <v>15</v>
      </c>
      <c r="Z86" s="22">
        <v>7566490.0099999998</v>
      </c>
      <c r="AA86" s="5"/>
      <c r="AB86" s="22">
        <v>2842713.36</v>
      </c>
      <c r="AC86" s="5"/>
      <c r="AD86" s="22">
        <v>10409203.369999999</v>
      </c>
      <c r="AE86" s="5"/>
      <c r="AF86" s="20">
        <f t="shared" si="13"/>
        <v>0</v>
      </c>
      <c r="AG86" s="6" t="s">
        <v>15</v>
      </c>
      <c r="AH86" s="5">
        <v>10409203.369999999</v>
      </c>
      <c r="AJ86" s="5">
        <v>4945772.13</v>
      </c>
      <c r="AL86" s="5">
        <v>15354975.5</v>
      </c>
      <c r="AN86" s="20">
        <f t="shared" si="14"/>
        <v>0</v>
      </c>
      <c r="AO86" s="6" t="s">
        <v>15</v>
      </c>
      <c r="AP86" s="5">
        <v>15354975.5</v>
      </c>
      <c r="AR86" s="5">
        <v>3376608.78</v>
      </c>
      <c r="AT86" s="5">
        <v>18731584.280000001</v>
      </c>
      <c r="AV86" s="20">
        <f t="shared" si="15"/>
        <v>0</v>
      </c>
      <c r="AW86" s="22" t="s">
        <v>155</v>
      </c>
      <c r="AX86" s="22">
        <v>7553037.2199999997</v>
      </c>
      <c r="AZ86" s="22">
        <v>0</v>
      </c>
      <c r="BB86" s="22">
        <v>7553037.2199999997</v>
      </c>
      <c r="BD86" s="22" t="s">
        <v>40</v>
      </c>
      <c r="BE86" s="22">
        <v>640849.30000000005</v>
      </c>
      <c r="BG86" s="22">
        <v>309234.98</v>
      </c>
      <c r="BI86" s="22">
        <v>950084.28</v>
      </c>
    </row>
    <row r="87" spans="1:62" ht="22.5" x14ac:dyDescent="0.2">
      <c r="A87" s="23" t="s">
        <v>16</v>
      </c>
      <c r="B87" s="25">
        <v>0</v>
      </c>
      <c r="D87" s="25">
        <v>17334166.5</v>
      </c>
      <c r="F87" s="25">
        <v>17334166.5</v>
      </c>
      <c r="G87" s="22"/>
      <c r="H87" s="20">
        <f t="shared" si="11"/>
        <v>0</v>
      </c>
      <c r="I87" s="23" t="s">
        <v>16</v>
      </c>
      <c r="J87" s="23">
        <v>0</v>
      </c>
      <c r="K87" s="23"/>
      <c r="L87" s="23">
        <v>5597496.4199999999</v>
      </c>
      <c r="M87" s="23"/>
      <c r="N87" s="23">
        <v>5597496.4199999999</v>
      </c>
      <c r="O87" s="23"/>
      <c r="Q87" s="32" t="s">
        <v>16</v>
      </c>
      <c r="R87" s="22">
        <v>5597496.4199999999</v>
      </c>
      <c r="T87" s="22">
        <v>5913575.3600000003</v>
      </c>
      <c r="V87" s="22">
        <v>11511071.779999999</v>
      </c>
      <c r="X87" s="20">
        <f t="shared" si="12"/>
        <v>0</v>
      </c>
      <c r="Y87" s="4" t="s">
        <v>16</v>
      </c>
      <c r="Z87" s="5">
        <v>11511071.779999999</v>
      </c>
      <c r="AB87" s="5">
        <v>5823094.7199999997</v>
      </c>
      <c r="AD87" s="5">
        <v>17334166.5</v>
      </c>
      <c r="AF87" s="20">
        <f t="shared" si="13"/>
        <v>0</v>
      </c>
      <c r="AG87" s="4" t="s">
        <v>16</v>
      </c>
      <c r="AH87" s="5">
        <v>17334166.5</v>
      </c>
      <c r="AJ87" s="5">
        <v>6844759.75</v>
      </c>
      <c r="AL87" s="5">
        <v>24178926.25</v>
      </c>
      <c r="AN87" s="20">
        <f t="shared" si="14"/>
        <v>0</v>
      </c>
      <c r="AO87" s="4" t="s">
        <v>16</v>
      </c>
      <c r="AP87" s="5">
        <v>24178926.25</v>
      </c>
      <c r="AR87" s="5">
        <v>7933666.5800000001</v>
      </c>
      <c r="AT87" s="5">
        <v>32112592.829999998</v>
      </c>
      <c r="AV87" s="20">
        <f t="shared" si="15"/>
        <v>0</v>
      </c>
      <c r="AW87" s="22" t="s">
        <v>156</v>
      </c>
      <c r="AY87" s="22">
        <v>7553037.2199999997</v>
      </c>
      <c r="BA87" s="22">
        <v>0</v>
      </c>
      <c r="BC87" s="22">
        <v>7553037.2199999997</v>
      </c>
      <c r="BD87" s="22" t="s">
        <v>41</v>
      </c>
      <c r="BE87" s="22">
        <v>0</v>
      </c>
      <c r="BG87" s="22">
        <v>3286968.01</v>
      </c>
      <c r="BI87" s="22">
        <v>3286968.01</v>
      </c>
    </row>
    <row r="88" spans="1:62" x14ac:dyDescent="0.2">
      <c r="A88" s="23" t="s">
        <v>17</v>
      </c>
      <c r="B88" s="25">
        <v>0</v>
      </c>
      <c r="D88" s="25">
        <v>1699236.66</v>
      </c>
      <c r="F88" s="25">
        <v>1699236.66</v>
      </c>
      <c r="G88" s="22"/>
      <c r="H88" s="20">
        <f t="shared" si="11"/>
        <v>0</v>
      </c>
      <c r="I88" s="23" t="s">
        <v>133</v>
      </c>
      <c r="J88" s="23">
        <v>0</v>
      </c>
      <c r="K88" s="23"/>
      <c r="L88" s="23">
        <v>556716.57999999996</v>
      </c>
      <c r="M88" s="23"/>
      <c r="N88" s="23">
        <v>556716.57999999996</v>
      </c>
      <c r="O88" s="23"/>
      <c r="Q88" s="32" t="s">
        <v>17</v>
      </c>
      <c r="R88" s="22">
        <v>556716.57999999996</v>
      </c>
      <c r="T88" s="22">
        <v>586626.07999999996</v>
      </c>
      <c r="V88" s="22">
        <v>1143342.6599999999</v>
      </c>
      <c r="X88" s="20">
        <f t="shared" si="12"/>
        <v>0</v>
      </c>
      <c r="Y88" s="4" t="s">
        <v>17</v>
      </c>
      <c r="Z88" s="5">
        <v>1143342.6599999999</v>
      </c>
      <c r="AB88" s="5">
        <v>555894</v>
      </c>
      <c r="AD88" s="5">
        <v>1699236.66</v>
      </c>
      <c r="AF88" s="20">
        <f t="shared" si="13"/>
        <v>0</v>
      </c>
      <c r="AG88" s="4" t="s">
        <v>134</v>
      </c>
      <c r="AH88" s="5">
        <v>1699236.66</v>
      </c>
      <c r="AJ88" s="5">
        <v>543566.80000000005</v>
      </c>
      <c r="AL88" s="5">
        <v>2242803.46</v>
      </c>
      <c r="AN88" s="20">
        <f t="shared" si="14"/>
        <v>0</v>
      </c>
      <c r="AO88" s="4" t="s">
        <v>133</v>
      </c>
      <c r="AP88" s="5">
        <v>2242803.46</v>
      </c>
      <c r="AR88" s="5">
        <v>529830.24</v>
      </c>
      <c r="AT88" s="5">
        <v>2772633.7</v>
      </c>
      <c r="AV88" s="20">
        <f t="shared" si="15"/>
        <v>0</v>
      </c>
      <c r="AW88" s="22" t="s">
        <v>157</v>
      </c>
      <c r="AX88" s="22">
        <v>5732726.1600000001</v>
      </c>
      <c r="AZ88" s="22">
        <v>0</v>
      </c>
      <c r="BB88" s="22">
        <v>5732726.1600000001</v>
      </c>
      <c r="BD88" s="22" t="s">
        <v>206</v>
      </c>
      <c r="BE88" s="22">
        <v>0</v>
      </c>
      <c r="BG88" s="22">
        <v>266975293.37</v>
      </c>
      <c r="BI88" s="22">
        <v>266975293.37</v>
      </c>
    </row>
    <row r="89" spans="1:62" ht="22.5" x14ac:dyDescent="0.2">
      <c r="A89" s="23" t="s">
        <v>18</v>
      </c>
      <c r="B89" s="25">
        <v>0</v>
      </c>
      <c r="D89" s="25">
        <v>1298702.69</v>
      </c>
      <c r="F89" s="25">
        <v>1298702.69</v>
      </c>
      <c r="G89" s="22"/>
      <c r="H89" s="20">
        <f t="shared" si="11"/>
        <v>0</v>
      </c>
      <c r="I89" s="23" t="s">
        <v>135</v>
      </c>
      <c r="J89" s="23">
        <v>0</v>
      </c>
      <c r="K89" s="23"/>
      <c r="L89" s="23">
        <v>241460.33</v>
      </c>
      <c r="M89" s="23"/>
      <c r="N89" s="23">
        <v>241460.33</v>
      </c>
      <c r="O89" s="23"/>
      <c r="Q89" s="32" t="s">
        <v>18</v>
      </c>
      <c r="R89" s="22">
        <v>241460.33</v>
      </c>
      <c r="T89" s="22">
        <v>498157.73</v>
      </c>
      <c r="V89" s="22">
        <v>739618.06</v>
      </c>
      <c r="X89" s="20">
        <f t="shared" si="12"/>
        <v>0</v>
      </c>
      <c r="Y89" s="4" t="s">
        <v>18</v>
      </c>
      <c r="Z89" s="5">
        <v>739618.06</v>
      </c>
      <c r="AB89" s="5">
        <v>559084.63</v>
      </c>
      <c r="AD89" s="5">
        <v>1298702.69</v>
      </c>
      <c r="AF89" s="20">
        <f t="shared" si="13"/>
        <v>0</v>
      </c>
      <c r="AG89" s="4" t="s">
        <v>18</v>
      </c>
      <c r="AH89" s="5">
        <v>1298702.69</v>
      </c>
      <c r="AJ89" s="5">
        <v>490738.94</v>
      </c>
      <c r="AL89" s="5">
        <v>1789441.63</v>
      </c>
      <c r="AN89" s="20">
        <f t="shared" si="14"/>
        <v>0</v>
      </c>
      <c r="AO89" s="4" t="s">
        <v>135</v>
      </c>
      <c r="AP89" s="5">
        <v>1789441.63</v>
      </c>
      <c r="AR89" s="5">
        <v>434900.89</v>
      </c>
      <c r="AT89" s="5">
        <v>2224342.52</v>
      </c>
      <c r="AV89" s="20">
        <f t="shared" si="15"/>
        <v>0</v>
      </c>
      <c r="AW89" s="22" t="s">
        <v>159</v>
      </c>
      <c r="AY89" s="22">
        <v>5732726.1600000001</v>
      </c>
      <c r="BA89" s="22">
        <v>0</v>
      </c>
      <c r="BC89" s="22">
        <v>5732726.1600000001</v>
      </c>
      <c r="BD89" s="22" t="s">
        <v>155</v>
      </c>
      <c r="BE89" s="22">
        <v>7553037.2199999997</v>
      </c>
      <c r="BG89" s="22">
        <v>0</v>
      </c>
      <c r="BI89" s="22">
        <v>7553037.2199999997</v>
      </c>
    </row>
    <row r="90" spans="1:62" x14ac:dyDescent="0.2">
      <c r="A90" s="23" t="s">
        <v>19</v>
      </c>
      <c r="B90" s="25">
        <v>0</v>
      </c>
      <c r="D90" s="25">
        <v>465645.09</v>
      </c>
      <c r="F90" s="25">
        <v>465645.09</v>
      </c>
      <c r="G90" s="22"/>
      <c r="H90" s="20">
        <f t="shared" si="11"/>
        <v>0</v>
      </c>
      <c r="I90" s="24" t="s">
        <v>19</v>
      </c>
      <c r="J90" s="24">
        <v>0</v>
      </c>
      <c r="K90" s="24"/>
      <c r="L90" s="24">
        <v>77617.59</v>
      </c>
      <c r="M90" s="24"/>
      <c r="N90" s="24">
        <v>77617.59</v>
      </c>
      <c r="O90" s="24"/>
      <c r="Q90" s="32" t="s">
        <v>136</v>
      </c>
      <c r="R90" s="22">
        <v>77617.59</v>
      </c>
      <c r="T90" s="22">
        <v>133644.76</v>
      </c>
      <c r="V90" s="22">
        <v>211262.35</v>
      </c>
      <c r="X90" s="20">
        <f t="shared" si="12"/>
        <v>0</v>
      </c>
      <c r="Y90" s="6" t="s">
        <v>136</v>
      </c>
      <c r="Z90" s="5">
        <v>211262.35</v>
      </c>
      <c r="AB90" s="5">
        <v>254382.74</v>
      </c>
      <c r="AD90" s="5">
        <v>465645.09</v>
      </c>
      <c r="AF90" s="20">
        <f t="shared" si="13"/>
        <v>0</v>
      </c>
      <c r="AG90" s="6" t="s">
        <v>19</v>
      </c>
      <c r="AH90" s="5">
        <v>465645.09</v>
      </c>
      <c r="AJ90" s="5">
        <v>241956.59</v>
      </c>
      <c r="AL90" s="5">
        <v>707601.68</v>
      </c>
      <c r="AN90" s="20">
        <f t="shared" si="14"/>
        <v>0</v>
      </c>
      <c r="AO90" s="6" t="s">
        <v>19</v>
      </c>
      <c r="AP90" s="5">
        <v>707601.68</v>
      </c>
      <c r="AR90" s="5">
        <v>228929.85</v>
      </c>
      <c r="AT90" s="5">
        <v>936531.53</v>
      </c>
      <c r="AV90" s="20">
        <f t="shared" si="15"/>
        <v>0</v>
      </c>
      <c r="AW90" s="22" t="s">
        <v>160</v>
      </c>
      <c r="AX90" s="22">
        <v>619425</v>
      </c>
      <c r="AZ90" s="22">
        <v>0</v>
      </c>
      <c r="BB90" s="22">
        <v>619425</v>
      </c>
      <c r="BD90" s="22" t="s">
        <v>156</v>
      </c>
      <c r="BF90" s="22">
        <v>7553037.2199999997</v>
      </c>
      <c r="BH90" s="22">
        <v>0</v>
      </c>
      <c r="BJ90" s="22">
        <v>7553037.2199999997</v>
      </c>
    </row>
    <row r="91" spans="1:62" ht="22.5" x14ac:dyDescent="0.2">
      <c r="A91" s="23" t="s">
        <v>20</v>
      </c>
      <c r="B91" s="25">
        <v>0</v>
      </c>
      <c r="D91" s="25">
        <v>1360663.82</v>
      </c>
      <c r="F91" s="25">
        <v>1360663.82</v>
      </c>
      <c r="H91" s="20">
        <f t="shared" si="11"/>
        <v>0</v>
      </c>
      <c r="I91" s="23" t="s">
        <v>137</v>
      </c>
      <c r="J91" s="23">
        <v>0</v>
      </c>
      <c r="K91" s="23"/>
      <c r="L91" s="23">
        <v>77425.14</v>
      </c>
      <c r="M91" s="23"/>
      <c r="N91" s="23">
        <v>77425.14</v>
      </c>
      <c r="O91" s="23"/>
      <c r="Q91" s="32" t="s">
        <v>20</v>
      </c>
      <c r="R91" s="22">
        <v>77425.14</v>
      </c>
      <c r="T91" s="22">
        <v>502421.09</v>
      </c>
      <c r="V91" s="22">
        <v>579846.23</v>
      </c>
      <c r="X91" s="20">
        <f t="shared" si="12"/>
        <v>0</v>
      </c>
      <c r="Y91" s="4" t="s">
        <v>20</v>
      </c>
      <c r="Z91" s="5">
        <v>579846.23</v>
      </c>
      <c r="AB91" s="5">
        <v>780817.59</v>
      </c>
      <c r="AD91" s="5">
        <v>1360663.82</v>
      </c>
      <c r="AF91" s="20">
        <f t="shared" si="13"/>
        <v>0</v>
      </c>
      <c r="AG91" s="4" t="s">
        <v>138</v>
      </c>
      <c r="AH91" s="5">
        <v>1360663.82</v>
      </c>
      <c r="AJ91" s="5">
        <v>703938.4</v>
      </c>
      <c r="AL91" s="5">
        <v>2064602.22</v>
      </c>
      <c r="AN91" s="20">
        <f t="shared" si="14"/>
        <v>0</v>
      </c>
      <c r="AO91" s="4" t="s">
        <v>137</v>
      </c>
      <c r="AP91" s="5">
        <v>2064602.22</v>
      </c>
      <c r="AR91" s="5">
        <v>457377.39</v>
      </c>
      <c r="AT91" s="5">
        <v>2521979.61</v>
      </c>
      <c r="AV91" s="20">
        <f t="shared" si="15"/>
        <v>0</v>
      </c>
      <c r="AW91" s="22" t="s">
        <v>161</v>
      </c>
      <c r="AY91" s="22">
        <v>619425</v>
      </c>
      <c r="BA91" s="22">
        <v>0</v>
      </c>
      <c r="BC91" s="22">
        <v>619425</v>
      </c>
      <c r="BD91" s="22" t="s">
        <v>157</v>
      </c>
      <c r="BE91" s="22">
        <v>5732726.1600000001</v>
      </c>
      <c r="BG91" s="22">
        <v>0</v>
      </c>
      <c r="BI91" s="22">
        <v>5732726.1600000001</v>
      </c>
    </row>
    <row r="92" spans="1:62" ht="22.5" x14ac:dyDescent="0.2">
      <c r="A92" s="23" t="s">
        <v>21</v>
      </c>
      <c r="B92" s="25">
        <v>0</v>
      </c>
      <c r="D92" s="25">
        <v>264932.59999999998</v>
      </c>
      <c r="F92" s="25">
        <v>264932.59999999998</v>
      </c>
      <c r="G92" s="22"/>
      <c r="H92" s="20">
        <f t="shared" si="11"/>
        <v>0</v>
      </c>
      <c r="I92" s="23" t="s">
        <v>21</v>
      </c>
      <c r="J92" s="23">
        <v>0</v>
      </c>
      <c r="K92" s="23"/>
      <c r="L92" s="23">
        <v>888.01</v>
      </c>
      <c r="M92" s="23"/>
      <c r="N92" s="23">
        <v>888.01</v>
      </c>
      <c r="O92" s="23"/>
      <c r="Q92" s="32" t="s">
        <v>139</v>
      </c>
      <c r="R92" s="22">
        <v>888.01</v>
      </c>
      <c r="T92" s="22">
        <v>24490.83</v>
      </c>
      <c r="V92" s="22">
        <v>25378.84</v>
      </c>
      <c r="X92" s="20">
        <f t="shared" si="12"/>
        <v>0</v>
      </c>
      <c r="Y92" s="4" t="s">
        <v>139</v>
      </c>
      <c r="Z92" s="5">
        <v>25378.84</v>
      </c>
      <c r="AB92" s="5">
        <v>239553.76</v>
      </c>
      <c r="AD92" s="5">
        <v>264932.59999999998</v>
      </c>
      <c r="AF92" s="20">
        <f t="shared" si="13"/>
        <v>0</v>
      </c>
      <c r="AG92" s="4" t="s">
        <v>21</v>
      </c>
      <c r="AH92" s="5">
        <v>264932.59999999998</v>
      </c>
      <c r="AJ92" s="5">
        <v>106787.97</v>
      </c>
      <c r="AL92" s="5">
        <v>371720.57</v>
      </c>
      <c r="AN92" s="20">
        <f t="shared" si="14"/>
        <v>0</v>
      </c>
      <c r="AO92" s="4" t="s">
        <v>21</v>
      </c>
      <c r="AP92" s="5">
        <v>371720.57</v>
      </c>
      <c r="AR92" s="5">
        <v>134045.45000000001</v>
      </c>
      <c r="AT92" s="5">
        <v>505766.02</v>
      </c>
      <c r="AV92" s="20">
        <f t="shared" si="15"/>
        <v>0</v>
      </c>
      <c r="AW92" s="22" t="s">
        <v>162</v>
      </c>
      <c r="AX92" s="22">
        <v>654524259.76999998</v>
      </c>
      <c r="AZ92" s="22">
        <v>0</v>
      </c>
      <c r="BB92" s="22">
        <v>654524259.76999998</v>
      </c>
      <c r="BD92" s="22" t="s">
        <v>159</v>
      </c>
      <c r="BF92" s="22">
        <v>5732726.1600000001</v>
      </c>
      <c r="BH92" s="22">
        <v>0</v>
      </c>
      <c r="BJ92" s="22">
        <v>5732726.1600000001</v>
      </c>
    </row>
    <row r="93" spans="1:62" x14ac:dyDescent="0.2">
      <c r="A93" s="23" t="s">
        <v>22</v>
      </c>
      <c r="B93" s="25">
        <v>0</v>
      </c>
      <c r="D93" s="25">
        <v>22052222.600000001</v>
      </c>
      <c r="F93" s="25">
        <v>22052222.600000001</v>
      </c>
      <c r="G93" s="22"/>
      <c r="H93" s="20">
        <f t="shared" si="11"/>
        <v>0</v>
      </c>
      <c r="I93" s="23" t="s">
        <v>140</v>
      </c>
      <c r="J93" s="23">
        <v>0</v>
      </c>
      <c r="K93" s="23"/>
      <c r="L93" s="23">
        <v>8519221.0700000003</v>
      </c>
      <c r="M93" s="23"/>
      <c r="N93" s="23">
        <v>8519221.0700000003</v>
      </c>
      <c r="O93" s="23"/>
      <c r="Q93" s="32" t="s">
        <v>22</v>
      </c>
      <c r="R93" s="22">
        <v>8519221.0700000003</v>
      </c>
      <c r="T93" s="22">
        <v>6113817.6299999999</v>
      </c>
      <c r="V93" s="22">
        <v>14633038.699999999</v>
      </c>
      <c r="X93" s="20">
        <f t="shared" si="12"/>
        <v>0</v>
      </c>
      <c r="Y93" s="4" t="s">
        <v>22</v>
      </c>
      <c r="Z93" s="5">
        <v>14633038.699999999</v>
      </c>
      <c r="AB93" s="5">
        <v>7419183.9000000004</v>
      </c>
      <c r="AD93" s="5">
        <v>22052222.600000001</v>
      </c>
      <c r="AF93" s="20">
        <f t="shared" si="13"/>
        <v>0</v>
      </c>
      <c r="AG93" s="4" t="s">
        <v>140</v>
      </c>
      <c r="AH93" s="5">
        <v>22052222.600000001</v>
      </c>
      <c r="AJ93" s="5">
        <v>4783376.9000000004</v>
      </c>
      <c r="AL93" s="5">
        <v>26835599.5</v>
      </c>
      <c r="AN93" s="20">
        <f t="shared" si="14"/>
        <v>0</v>
      </c>
      <c r="AO93" s="4" t="s">
        <v>140</v>
      </c>
      <c r="AP93" s="5">
        <v>26835599.5</v>
      </c>
      <c r="AR93" s="5">
        <v>9188851.5299999993</v>
      </c>
      <c r="AT93" s="5">
        <v>36024451.030000001</v>
      </c>
      <c r="AV93" s="20">
        <f t="shared" si="15"/>
        <v>0</v>
      </c>
      <c r="AW93" s="22" t="s">
        <v>163</v>
      </c>
      <c r="AY93" s="22">
        <v>654524259.76999998</v>
      </c>
      <c r="BA93" s="22">
        <v>0</v>
      </c>
      <c r="BC93" s="22">
        <v>654524259.76999998</v>
      </c>
      <c r="BD93" s="22" t="s">
        <v>160</v>
      </c>
      <c r="BE93" s="22">
        <v>619425</v>
      </c>
      <c r="BG93" s="22">
        <v>0</v>
      </c>
      <c r="BI93" s="22">
        <v>619425</v>
      </c>
    </row>
    <row r="94" spans="1:62" x14ac:dyDescent="0.2">
      <c r="A94" s="23"/>
      <c r="B94" s="25"/>
      <c r="D94" s="25"/>
      <c r="F94" s="25"/>
      <c r="G94" s="22"/>
      <c r="H94" s="20">
        <f t="shared" si="11"/>
        <v>0</v>
      </c>
      <c r="I94" s="23"/>
      <c r="J94" s="23"/>
      <c r="K94" s="23"/>
      <c r="L94" s="23"/>
      <c r="M94" s="23"/>
      <c r="N94" s="23"/>
      <c r="O94" s="23"/>
      <c r="Q94" s="32"/>
      <c r="X94" s="20">
        <f t="shared" si="12"/>
        <v>0</v>
      </c>
      <c r="Y94" s="4"/>
      <c r="Z94" s="5"/>
      <c r="AB94" s="5"/>
      <c r="AD94" s="5"/>
      <c r="AF94" s="20">
        <f t="shared" si="13"/>
        <v>0</v>
      </c>
      <c r="AG94" s="4"/>
      <c r="AH94" s="5"/>
      <c r="AJ94" s="5"/>
      <c r="AL94" s="5"/>
      <c r="AN94" s="20">
        <f t="shared" si="14"/>
        <v>0</v>
      </c>
      <c r="AO94" s="4"/>
      <c r="AP94" s="5"/>
      <c r="AR94" s="5"/>
      <c r="AT94" s="5"/>
      <c r="AV94" s="20">
        <f t="shared" si="15"/>
        <v>0</v>
      </c>
      <c r="AW94" s="22" t="s">
        <v>164</v>
      </c>
      <c r="AX94" s="22">
        <v>450000</v>
      </c>
      <c r="AZ94" s="22">
        <v>0</v>
      </c>
      <c r="BB94" s="22">
        <v>450000</v>
      </c>
      <c r="BD94" s="22" t="s">
        <v>161</v>
      </c>
      <c r="BF94" s="22">
        <v>619425</v>
      </c>
      <c r="BH94" s="22">
        <v>0</v>
      </c>
      <c r="BJ94" s="22">
        <v>619425</v>
      </c>
    </row>
    <row r="95" spans="1:62" x14ac:dyDescent="0.2">
      <c r="A95" s="23"/>
      <c r="B95" s="25"/>
      <c r="D95" s="25"/>
      <c r="F95" s="25"/>
      <c r="G95" s="22"/>
      <c r="H95" s="20">
        <f t="shared" si="11"/>
        <v>0</v>
      </c>
      <c r="I95" s="23"/>
      <c r="J95" s="23"/>
      <c r="K95" s="23"/>
      <c r="L95" s="23"/>
      <c r="M95" s="23"/>
      <c r="N95" s="23"/>
      <c r="O95" s="23"/>
      <c r="Q95" s="32"/>
      <c r="X95" s="20">
        <f t="shared" si="12"/>
        <v>0</v>
      </c>
      <c r="Y95" s="4"/>
      <c r="Z95" s="5"/>
      <c r="AB95" s="5"/>
      <c r="AD95" s="5"/>
      <c r="AF95" s="20">
        <f t="shared" si="13"/>
        <v>0</v>
      </c>
      <c r="AG95" s="4"/>
      <c r="AH95" s="5"/>
      <c r="AJ95" s="5"/>
      <c r="AL95" s="5"/>
      <c r="AN95" s="20">
        <f t="shared" si="14"/>
        <v>0</v>
      </c>
      <c r="AO95" s="4"/>
      <c r="AP95" s="5"/>
      <c r="AR95" s="5"/>
      <c r="AT95" s="5"/>
      <c r="AV95" s="20">
        <f t="shared" si="15"/>
        <v>0</v>
      </c>
      <c r="AW95" s="22" t="s">
        <v>165</v>
      </c>
      <c r="AY95" s="22">
        <v>450000</v>
      </c>
      <c r="BA95" s="22">
        <v>0</v>
      </c>
      <c r="BC95" s="22">
        <v>450000</v>
      </c>
      <c r="BD95" s="22" t="s">
        <v>162</v>
      </c>
      <c r="BE95" s="22">
        <v>654524259.76999998</v>
      </c>
      <c r="BG95" s="22">
        <v>0</v>
      </c>
      <c r="BI95" s="22">
        <v>654524259.76999998</v>
      </c>
    </row>
    <row r="96" spans="1:62" ht="22.5" x14ac:dyDescent="0.2">
      <c r="A96" s="23" t="s">
        <v>24</v>
      </c>
      <c r="B96" s="25">
        <v>0</v>
      </c>
      <c r="D96" s="25">
        <v>67246.34</v>
      </c>
      <c r="F96" s="25">
        <v>67246.34</v>
      </c>
      <c r="G96" s="22"/>
      <c r="H96" s="20">
        <f t="shared" si="11"/>
        <v>0</v>
      </c>
      <c r="I96" s="23" t="s">
        <v>24</v>
      </c>
      <c r="J96" s="23">
        <v>0</v>
      </c>
      <c r="K96" s="23"/>
      <c r="L96" s="23">
        <v>7860.12</v>
      </c>
      <c r="M96" s="23"/>
      <c r="N96" s="23">
        <v>7860.12</v>
      </c>
      <c r="O96" s="23"/>
      <c r="Q96" s="32" t="s">
        <v>24</v>
      </c>
      <c r="R96" s="22">
        <v>7860.12</v>
      </c>
      <c r="T96" s="22">
        <v>38783.58</v>
      </c>
      <c r="V96" s="22">
        <v>46643.7</v>
      </c>
      <c r="X96" s="20">
        <f t="shared" si="12"/>
        <v>0</v>
      </c>
      <c r="Y96" s="6" t="s">
        <v>24</v>
      </c>
      <c r="Z96" s="5">
        <v>46643.7</v>
      </c>
      <c r="AB96" s="5">
        <v>20602.64</v>
      </c>
      <c r="AD96" s="5">
        <v>67246.34</v>
      </c>
      <c r="AF96" s="20">
        <f t="shared" si="13"/>
        <v>0</v>
      </c>
      <c r="AG96" s="4" t="s">
        <v>141</v>
      </c>
      <c r="AH96" s="5">
        <v>67246.34</v>
      </c>
      <c r="AJ96" s="5">
        <v>49980.92</v>
      </c>
      <c r="AL96" s="5">
        <v>117227.26</v>
      </c>
      <c r="AN96" s="20">
        <f t="shared" si="14"/>
        <v>0</v>
      </c>
      <c r="AO96" s="4" t="s">
        <v>24</v>
      </c>
      <c r="AP96" s="5">
        <v>117227.26</v>
      </c>
      <c r="AR96" s="5">
        <v>44360.02</v>
      </c>
      <c r="AT96" s="5">
        <v>161587.28</v>
      </c>
      <c r="AV96" s="20">
        <f t="shared" si="15"/>
        <v>0</v>
      </c>
      <c r="AW96" s="22" t="s">
        <v>166</v>
      </c>
      <c r="AX96" s="22">
        <v>15659482.789999999</v>
      </c>
      <c r="AZ96" s="22">
        <v>0</v>
      </c>
      <c r="BA96" s="22">
        <v>11700</v>
      </c>
      <c r="BB96" s="22">
        <v>15647782.789999999</v>
      </c>
      <c r="BD96" s="22" t="s">
        <v>163</v>
      </c>
      <c r="BF96" s="22">
        <v>654524259.76999998</v>
      </c>
      <c r="BH96" s="22">
        <v>0</v>
      </c>
      <c r="BJ96" s="22">
        <v>654524259.76999998</v>
      </c>
    </row>
    <row r="97" spans="1:62" x14ac:dyDescent="0.2">
      <c r="A97" s="23" t="s">
        <v>25</v>
      </c>
      <c r="B97" s="25">
        <v>0</v>
      </c>
      <c r="D97" s="25">
        <v>12793310.08</v>
      </c>
      <c r="F97" s="25">
        <v>12793310.08</v>
      </c>
      <c r="G97" s="22"/>
      <c r="H97" s="20">
        <f t="shared" si="11"/>
        <v>0</v>
      </c>
      <c r="I97" s="24" t="s">
        <v>25</v>
      </c>
      <c r="J97" s="24">
        <v>0</v>
      </c>
      <c r="K97" s="24"/>
      <c r="L97" s="24">
        <v>4132713.99</v>
      </c>
      <c r="M97" s="24"/>
      <c r="N97" s="24">
        <v>4132713.99</v>
      </c>
      <c r="O97" s="24"/>
      <c r="Q97" s="32" t="s">
        <v>25</v>
      </c>
      <c r="R97" s="22">
        <v>4132713.99</v>
      </c>
      <c r="T97" s="22">
        <v>4088023.91</v>
      </c>
      <c r="V97" s="22">
        <v>8220737.9000000004</v>
      </c>
      <c r="X97" s="20">
        <f t="shared" si="12"/>
        <v>0</v>
      </c>
      <c r="Y97" s="4" t="s">
        <v>25</v>
      </c>
      <c r="Z97" s="5">
        <v>8220737.9000000004</v>
      </c>
      <c r="AB97" s="5">
        <v>4572572.18</v>
      </c>
      <c r="AD97" s="5">
        <v>12793310.08</v>
      </c>
      <c r="AF97" s="20">
        <f t="shared" si="13"/>
        <v>0</v>
      </c>
      <c r="AG97" s="6" t="s">
        <v>25</v>
      </c>
      <c r="AH97" s="5">
        <v>12793310.08</v>
      </c>
      <c r="AJ97" s="5">
        <v>6468217.4100000001</v>
      </c>
      <c r="AL97" s="5">
        <v>19261527.489999998</v>
      </c>
      <c r="AN97" s="20">
        <f t="shared" si="14"/>
        <v>0</v>
      </c>
      <c r="AO97" s="6" t="s">
        <v>25</v>
      </c>
      <c r="AP97" s="5">
        <v>19261527.489999998</v>
      </c>
      <c r="AR97" s="5">
        <v>4371781.45</v>
      </c>
      <c r="AT97" s="5">
        <v>23633308.940000001</v>
      </c>
      <c r="AV97" s="20">
        <f t="shared" si="15"/>
        <v>0</v>
      </c>
      <c r="AW97" s="22" t="s">
        <v>167</v>
      </c>
      <c r="AY97" s="22">
        <v>15659482.789999999</v>
      </c>
      <c r="AZ97" s="22">
        <v>11700</v>
      </c>
      <c r="BA97" s="22">
        <v>0</v>
      </c>
      <c r="BC97" s="22">
        <v>15647782.789999999</v>
      </c>
      <c r="BD97" s="22" t="s">
        <v>164</v>
      </c>
      <c r="BE97" s="22">
        <v>450000</v>
      </c>
      <c r="BG97" s="22">
        <v>0</v>
      </c>
      <c r="BI97" s="22">
        <v>450000</v>
      </c>
    </row>
    <row r="98" spans="1:62" x14ac:dyDescent="0.2">
      <c r="A98" s="23" t="s">
        <v>26</v>
      </c>
      <c r="B98" s="25">
        <v>0</v>
      </c>
      <c r="D98" s="25">
        <v>10506533.6</v>
      </c>
      <c r="F98" s="25">
        <v>10506533.6</v>
      </c>
      <c r="G98" s="22"/>
      <c r="H98" s="20">
        <f t="shared" si="11"/>
        <v>0</v>
      </c>
      <c r="I98" s="23" t="s">
        <v>142</v>
      </c>
      <c r="J98" s="23">
        <v>0</v>
      </c>
      <c r="K98" s="23"/>
      <c r="L98" s="23">
        <v>1624900.38</v>
      </c>
      <c r="M98" s="23"/>
      <c r="N98" s="23">
        <v>1624900.38</v>
      </c>
      <c r="O98" s="23"/>
      <c r="Q98" s="32" t="s">
        <v>26</v>
      </c>
      <c r="R98" s="22">
        <v>1624900.38</v>
      </c>
      <c r="T98" s="22">
        <v>1644185.77</v>
      </c>
      <c r="V98" s="22">
        <v>3269086.15</v>
      </c>
      <c r="X98" s="20">
        <f t="shared" si="12"/>
        <v>0</v>
      </c>
      <c r="Y98" s="4" t="s">
        <v>26</v>
      </c>
      <c r="Z98" s="5">
        <v>3269086.15</v>
      </c>
      <c r="AB98" s="5">
        <v>7237447.4500000002</v>
      </c>
      <c r="AD98" s="5">
        <v>10506533.6</v>
      </c>
      <c r="AF98" s="20">
        <f t="shared" si="13"/>
        <v>0</v>
      </c>
      <c r="AG98" s="4" t="s">
        <v>142</v>
      </c>
      <c r="AH98" s="5">
        <v>10506533.6</v>
      </c>
      <c r="AJ98" s="5">
        <v>1604594.72</v>
      </c>
      <c r="AL98" s="5">
        <v>12111128.32</v>
      </c>
      <c r="AN98" s="20">
        <f t="shared" si="14"/>
        <v>0</v>
      </c>
      <c r="AO98" s="4" t="s">
        <v>142</v>
      </c>
      <c r="AP98" s="5">
        <v>12111128.32</v>
      </c>
      <c r="AR98" s="5">
        <v>5273230.3499999996</v>
      </c>
      <c r="AT98" s="5">
        <v>17384358.670000002</v>
      </c>
      <c r="AV98" s="20">
        <f t="shared" si="15"/>
        <v>0</v>
      </c>
      <c r="AW98" s="22" t="s">
        <v>168</v>
      </c>
      <c r="AX98" s="22">
        <v>1066932861.7</v>
      </c>
      <c r="AZ98" s="22">
        <v>0</v>
      </c>
      <c r="BB98" s="22">
        <v>1066932861.7</v>
      </c>
      <c r="BD98" s="22" t="s">
        <v>165</v>
      </c>
      <c r="BF98" s="22">
        <v>450000</v>
      </c>
      <c r="BH98" s="22">
        <v>0</v>
      </c>
      <c r="BJ98" s="22">
        <v>450000</v>
      </c>
    </row>
    <row r="99" spans="1:62" ht="22.5" x14ac:dyDescent="0.2">
      <c r="A99" s="23" t="s">
        <v>27</v>
      </c>
      <c r="B99" s="25">
        <v>0</v>
      </c>
      <c r="D99" s="25">
        <v>10127643.17</v>
      </c>
      <c r="F99" s="25">
        <v>10127643.17</v>
      </c>
      <c r="G99" s="22"/>
      <c r="H99" s="20">
        <f t="shared" si="11"/>
        <v>0</v>
      </c>
      <c r="I99" s="23" t="s">
        <v>27</v>
      </c>
      <c r="J99" s="23">
        <v>0</v>
      </c>
      <c r="K99" s="23"/>
      <c r="L99" s="23">
        <v>1411304.81</v>
      </c>
      <c r="M99" s="23"/>
      <c r="N99" s="23">
        <v>1411304.81</v>
      </c>
      <c r="O99" s="23"/>
      <c r="Q99" s="32" t="s">
        <v>143</v>
      </c>
      <c r="R99" s="22">
        <v>1411304.81</v>
      </c>
      <c r="T99" s="22">
        <v>4736691.51</v>
      </c>
      <c r="V99" s="22">
        <v>6147996.3200000003</v>
      </c>
      <c r="X99" s="20">
        <f t="shared" si="12"/>
        <v>0</v>
      </c>
      <c r="Y99" s="4" t="s">
        <v>143</v>
      </c>
      <c r="Z99" s="5">
        <v>6147996.3200000003</v>
      </c>
      <c r="AB99" s="5">
        <v>3979646.85</v>
      </c>
      <c r="AD99" s="5">
        <v>10127643.17</v>
      </c>
      <c r="AF99" s="20">
        <f t="shared" si="13"/>
        <v>0</v>
      </c>
      <c r="AG99" s="4" t="s">
        <v>27</v>
      </c>
      <c r="AH99" s="5">
        <v>10127643.17</v>
      </c>
      <c r="AJ99" s="5">
        <v>2513842.42</v>
      </c>
      <c r="AL99" s="5">
        <v>12641485.59</v>
      </c>
      <c r="AN99" s="20">
        <f t="shared" si="14"/>
        <v>0</v>
      </c>
      <c r="AO99" s="4" t="s">
        <v>27</v>
      </c>
      <c r="AP99" s="5">
        <v>12641485.59</v>
      </c>
      <c r="AR99" s="5">
        <v>4352137.7300000004</v>
      </c>
      <c r="AT99" s="5">
        <v>16993623.32</v>
      </c>
      <c r="AV99" s="20">
        <f t="shared" si="15"/>
        <v>0</v>
      </c>
      <c r="AW99" s="22" t="s">
        <v>169</v>
      </c>
      <c r="AY99" s="22">
        <v>442952917.07999998</v>
      </c>
      <c r="AZ99" s="22">
        <v>296613939</v>
      </c>
      <c r="BA99" s="22">
        <v>53366624.780000001</v>
      </c>
      <c r="BC99" s="22">
        <v>199705602.86000001</v>
      </c>
      <c r="BD99" s="22" t="s">
        <v>166</v>
      </c>
      <c r="BE99" s="22">
        <v>15647782.789999999</v>
      </c>
      <c r="BG99" s="22">
        <v>36500</v>
      </c>
      <c r="BH99" s="22">
        <v>9200</v>
      </c>
      <c r="BI99" s="22">
        <v>15675082.789999999</v>
      </c>
    </row>
    <row r="100" spans="1:62" ht="22.5" x14ac:dyDescent="0.2">
      <c r="A100" s="23" t="s">
        <v>144</v>
      </c>
      <c r="B100" s="25">
        <v>0</v>
      </c>
      <c r="D100" s="25">
        <v>4263764.8899999997</v>
      </c>
      <c r="F100" s="25">
        <v>4263764.8899999997</v>
      </c>
      <c r="G100" s="22"/>
      <c r="H100" s="20">
        <f t="shared" si="11"/>
        <v>0</v>
      </c>
      <c r="I100" s="23" t="s">
        <v>28</v>
      </c>
      <c r="J100" s="23">
        <v>0</v>
      </c>
      <c r="K100" s="23"/>
      <c r="L100" s="23">
        <v>480158.92</v>
      </c>
      <c r="M100" s="23"/>
      <c r="N100" s="23">
        <v>480158.92</v>
      </c>
      <c r="O100" s="23"/>
      <c r="Q100" s="32" t="s">
        <v>144</v>
      </c>
      <c r="R100" s="22">
        <v>480158.92</v>
      </c>
      <c r="T100" s="22">
        <v>487052.94</v>
      </c>
      <c r="V100" s="22">
        <v>967211.86</v>
      </c>
      <c r="X100" s="20">
        <f t="shared" si="12"/>
        <v>0</v>
      </c>
      <c r="Y100" s="4" t="s">
        <v>144</v>
      </c>
      <c r="Z100" s="5">
        <v>967211.86</v>
      </c>
      <c r="AB100" s="5">
        <v>3296553.03</v>
      </c>
      <c r="AD100" s="5">
        <v>4263764.8899999997</v>
      </c>
      <c r="AF100" s="20">
        <f t="shared" si="13"/>
        <v>0</v>
      </c>
      <c r="AG100" s="4" t="s">
        <v>28</v>
      </c>
      <c r="AH100" s="5">
        <v>4263764.8899999997</v>
      </c>
      <c r="AJ100" s="5">
        <v>338124.62</v>
      </c>
      <c r="AL100" s="5">
        <v>4601889.51</v>
      </c>
      <c r="AN100" s="20">
        <f t="shared" si="14"/>
        <v>0</v>
      </c>
      <c r="AO100" s="4" t="s">
        <v>28</v>
      </c>
      <c r="AP100" s="5">
        <v>4601889.51</v>
      </c>
      <c r="AR100" s="5">
        <v>454068.52</v>
      </c>
      <c r="AT100" s="5">
        <v>5055958.03</v>
      </c>
      <c r="AV100" s="20">
        <f t="shared" si="15"/>
        <v>0</v>
      </c>
      <c r="AW100" s="22" t="s">
        <v>170</v>
      </c>
      <c r="AX100" s="22">
        <v>35381629.149999999</v>
      </c>
      <c r="AZ100" s="22">
        <v>53366624.780000001</v>
      </c>
      <c r="BB100" s="22">
        <v>88748253.930000007</v>
      </c>
      <c r="BD100" s="22" t="s">
        <v>167</v>
      </c>
      <c r="BF100" s="22">
        <v>15647782.789999999</v>
      </c>
      <c r="BG100" s="22">
        <v>9200</v>
      </c>
      <c r="BH100" s="22">
        <v>36500</v>
      </c>
      <c r="BJ100" s="22">
        <v>15675082.789999999</v>
      </c>
    </row>
    <row r="101" spans="1:62" ht="22.5" x14ac:dyDescent="0.2">
      <c r="A101" s="23" t="s">
        <v>29</v>
      </c>
      <c r="B101" s="25">
        <v>0</v>
      </c>
      <c r="D101" s="25">
        <v>27243454.260000002</v>
      </c>
      <c r="F101" s="25">
        <v>27243454.260000002</v>
      </c>
      <c r="G101" s="22"/>
      <c r="H101" s="20">
        <f t="shared" si="11"/>
        <v>0</v>
      </c>
      <c r="I101" s="23" t="s">
        <v>29</v>
      </c>
      <c r="J101" s="23">
        <v>0</v>
      </c>
      <c r="K101" s="23"/>
      <c r="L101" s="23">
        <v>7108262.79</v>
      </c>
      <c r="M101" s="23"/>
      <c r="N101" s="23">
        <v>7108262.79</v>
      </c>
      <c r="O101" s="23"/>
      <c r="Q101" s="32" t="s">
        <v>145</v>
      </c>
      <c r="R101" s="22">
        <v>7108262.79</v>
      </c>
      <c r="T101" s="22">
        <v>9626014.5199999996</v>
      </c>
      <c r="V101" s="22">
        <v>16734277.310000001</v>
      </c>
      <c r="X101" s="20">
        <f t="shared" si="12"/>
        <v>0</v>
      </c>
      <c r="Y101" s="6" t="s">
        <v>145</v>
      </c>
      <c r="Z101" s="5">
        <v>16734277.310000001</v>
      </c>
      <c r="AB101" s="5">
        <v>10509176.949999999</v>
      </c>
      <c r="AD101" s="5">
        <v>27243454.260000002</v>
      </c>
      <c r="AF101" s="20">
        <f t="shared" si="13"/>
        <v>0</v>
      </c>
      <c r="AG101" s="4" t="s">
        <v>29</v>
      </c>
      <c r="AH101" s="5">
        <v>27243454.260000002</v>
      </c>
      <c r="AJ101" s="5">
        <v>9057715.9499999993</v>
      </c>
      <c r="AL101" s="5">
        <v>36301170.210000001</v>
      </c>
      <c r="AN101" s="20">
        <f t="shared" si="14"/>
        <v>0</v>
      </c>
      <c r="AO101" s="4" t="s">
        <v>29</v>
      </c>
      <c r="AP101" s="5">
        <v>36301170.210000001</v>
      </c>
      <c r="AR101" s="5">
        <v>10219277.27</v>
      </c>
      <c r="AT101" s="5">
        <v>46520447.479999997</v>
      </c>
      <c r="AV101" s="20">
        <f t="shared" si="15"/>
        <v>0</v>
      </c>
      <c r="AW101" s="22" t="s">
        <v>171</v>
      </c>
      <c r="AY101" s="22">
        <v>0</v>
      </c>
      <c r="AZ101" s="22">
        <v>296613939</v>
      </c>
      <c r="BA101" s="22">
        <v>296613939</v>
      </c>
      <c r="BC101" s="22">
        <v>0</v>
      </c>
      <c r="BD101" s="22" t="s">
        <v>168</v>
      </c>
      <c r="BE101" s="22">
        <v>1066932861.7</v>
      </c>
      <c r="BG101" s="22">
        <v>0</v>
      </c>
      <c r="BI101" s="22">
        <v>1066932861.7</v>
      </c>
    </row>
    <row r="102" spans="1:62" ht="22.5" x14ac:dyDescent="0.2">
      <c r="A102" s="23" t="s">
        <v>30</v>
      </c>
      <c r="B102" s="25">
        <v>0</v>
      </c>
      <c r="D102" s="25">
        <v>1593304.13</v>
      </c>
      <c r="F102" s="25">
        <v>1593304.13</v>
      </c>
      <c r="G102" s="22"/>
      <c r="H102" s="20">
        <f t="shared" si="11"/>
        <v>0</v>
      </c>
      <c r="I102" s="23" t="s">
        <v>146</v>
      </c>
      <c r="J102" s="23">
        <v>0</v>
      </c>
      <c r="K102" s="23"/>
      <c r="L102" s="23">
        <v>188617.73</v>
      </c>
      <c r="M102" s="23"/>
      <c r="N102" s="23">
        <v>188617.73</v>
      </c>
      <c r="O102" s="23"/>
      <c r="Q102" s="32" t="s">
        <v>147</v>
      </c>
      <c r="R102" s="22">
        <v>188617.73</v>
      </c>
      <c r="T102" s="22">
        <v>370552.64</v>
      </c>
      <c r="V102" s="22">
        <v>559170.37</v>
      </c>
      <c r="X102" s="20">
        <f t="shared" si="12"/>
        <v>0</v>
      </c>
      <c r="Y102" s="4" t="s">
        <v>147</v>
      </c>
      <c r="Z102" s="5">
        <v>559170.37</v>
      </c>
      <c r="AB102" s="5">
        <v>1034133.76</v>
      </c>
      <c r="AD102" s="5">
        <v>1593304.13</v>
      </c>
      <c r="AF102" s="20">
        <f t="shared" si="13"/>
        <v>0</v>
      </c>
      <c r="AG102" s="4" t="s">
        <v>30</v>
      </c>
      <c r="AH102" s="5">
        <v>1593304.13</v>
      </c>
      <c r="AJ102" s="5">
        <v>1038412.4</v>
      </c>
      <c r="AL102" s="5">
        <v>2631716.5299999998</v>
      </c>
      <c r="AN102" s="20">
        <f t="shared" si="14"/>
        <v>0</v>
      </c>
      <c r="AO102" s="4" t="s">
        <v>146</v>
      </c>
      <c r="AP102" s="5">
        <v>2631716.5299999998</v>
      </c>
      <c r="AR102" s="5">
        <v>245063.92</v>
      </c>
      <c r="AT102" s="5">
        <v>2876780.45</v>
      </c>
      <c r="AV102" s="20">
        <f t="shared" si="15"/>
        <v>0</v>
      </c>
      <c r="AW102" s="22" t="s">
        <v>172</v>
      </c>
      <c r="AY102" s="22">
        <v>659361573.76999998</v>
      </c>
      <c r="BA102" s="22">
        <v>296613939</v>
      </c>
      <c r="BC102" s="22">
        <v>955975512.76999998</v>
      </c>
      <c r="BD102" s="22" t="s">
        <v>169</v>
      </c>
      <c r="BF102" s="22">
        <v>199705602.86000001</v>
      </c>
      <c r="BG102" s="22">
        <v>269455997.63</v>
      </c>
      <c r="BH102" s="22">
        <v>106171307.2</v>
      </c>
      <c r="BJ102" s="22">
        <v>36420912.43</v>
      </c>
    </row>
    <row r="103" spans="1:62" x14ac:dyDescent="0.2">
      <c r="A103" s="23" t="s">
        <v>31</v>
      </c>
      <c r="B103" s="25">
        <v>0</v>
      </c>
      <c r="D103" s="25">
        <v>687359.01</v>
      </c>
      <c r="F103" s="25">
        <v>687359.01</v>
      </c>
      <c r="G103" s="22"/>
      <c r="H103" s="20">
        <f t="shared" si="11"/>
        <v>0</v>
      </c>
      <c r="I103" s="23" t="s">
        <v>31</v>
      </c>
      <c r="J103" s="23">
        <v>0</v>
      </c>
      <c r="K103" s="23"/>
      <c r="L103" s="23">
        <v>79214.92</v>
      </c>
      <c r="M103" s="23"/>
      <c r="N103" s="23">
        <v>79214.92</v>
      </c>
      <c r="O103" s="23"/>
      <c r="Q103" s="32" t="s">
        <v>31</v>
      </c>
      <c r="R103" s="22">
        <v>79214.92</v>
      </c>
      <c r="T103" s="22">
        <v>259195.6</v>
      </c>
      <c r="V103" s="22">
        <v>338410.52</v>
      </c>
      <c r="X103" s="20">
        <f t="shared" si="12"/>
        <v>0</v>
      </c>
      <c r="Y103" s="4" t="s">
        <v>31</v>
      </c>
      <c r="Z103" s="5">
        <v>338410.52</v>
      </c>
      <c r="AB103" s="5">
        <v>348948.49</v>
      </c>
      <c r="AD103" s="5">
        <v>687359.01</v>
      </c>
      <c r="AF103" s="20">
        <f t="shared" si="13"/>
        <v>0</v>
      </c>
      <c r="AG103" s="4" t="s">
        <v>31</v>
      </c>
      <c r="AH103" s="5">
        <v>687359.01</v>
      </c>
      <c r="AJ103" s="5">
        <v>281201.36</v>
      </c>
      <c r="AL103" s="5">
        <v>968560.37</v>
      </c>
      <c r="AN103" s="20">
        <f t="shared" si="14"/>
        <v>0</v>
      </c>
      <c r="AO103" s="4" t="s">
        <v>31</v>
      </c>
      <c r="AP103" s="5">
        <v>968560.37</v>
      </c>
      <c r="AR103" s="5">
        <v>364224.84</v>
      </c>
      <c r="AT103" s="5">
        <v>1332785.21</v>
      </c>
      <c r="AV103" s="20">
        <f t="shared" si="15"/>
        <v>0</v>
      </c>
      <c r="AW103" s="22" t="s">
        <v>173</v>
      </c>
      <c r="AY103" s="22">
        <v>1066932861.7</v>
      </c>
      <c r="BA103" s="22">
        <v>0</v>
      </c>
      <c r="BC103" s="22">
        <v>1066932861.7</v>
      </c>
      <c r="BD103" s="22" t="s">
        <v>170</v>
      </c>
      <c r="BE103" s="22">
        <v>88748253.930000007</v>
      </c>
      <c r="BG103" s="22">
        <v>106171307.2</v>
      </c>
      <c r="BI103" s="22">
        <v>194919561.13</v>
      </c>
    </row>
    <row r="104" spans="1:62" x14ac:dyDescent="0.2">
      <c r="A104" s="23" t="s">
        <v>32</v>
      </c>
      <c r="B104" s="25">
        <v>0</v>
      </c>
      <c r="D104" s="25">
        <v>1222599.49</v>
      </c>
      <c r="F104" s="25">
        <v>1222599.49</v>
      </c>
      <c r="G104" s="22"/>
      <c r="H104" s="20">
        <f t="shared" si="11"/>
        <v>0</v>
      </c>
      <c r="I104" s="24" t="s">
        <v>32</v>
      </c>
      <c r="J104" s="24">
        <v>0</v>
      </c>
      <c r="K104" s="24"/>
      <c r="L104" s="24">
        <v>123419.67</v>
      </c>
      <c r="M104" s="24"/>
      <c r="N104" s="24">
        <v>123419.67</v>
      </c>
      <c r="O104" s="24"/>
      <c r="Q104" s="32" t="s">
        <v>148</v>
      </c>
      <c r="R104" s="22">
        <v>123419.67</v>
      </c>
      <c r="T104" s="22">
        <v>618661.28</v>
      </c>
      <c r="V104" s="22">
        <v>742080.95</v>
      </c>
      <c r="X104" s="20">
        <f t="shared" si="12"/>
        <v>0</v>
      </c>
      <c r="Y104" s="4" t="s">
        <v>148</v>
      </c>
      <c r="Z104" s="5">
        <v>742080.95</v>
      </c>
      <c r="AB104" s="5">
        <v>480518.54</v>
      </c>
      <c r="AD104" s="5">
        <v>1222599.49</v>
      </c>
      <c r="AF104" s="20">
        <f t="shared" si="13"/>
        <v>0</v>
      </c>
      <c r="AG104" s="6" t="s">
        <v>32</v>
      </c>
      <c r="AH104" s="5">
        <v>1222599.49</v>
      </c>
      <c r="AJ104" s="5">
        <v>1467567.13</v>
      </c>
      <c r="AL104" s="5">
        <v>2690166.62</v>
      </c>
      <c r="AN104" s="20">
        <f t="shared" si="14"/>
        <v>0</v>
      </c>
      <c r="AO104" s="6" t="s">
        <v>32</v>
      </c>
      <c r="AP104" s="5">
        <v>2690166.62</v>
      </c>
      <c r="AR104" s="5">
        <v>807052.99</v>
      </c>
      <c r="AT104" s="5">
        <v>3497219.61</v>
      </c>
      <c r="AV104" s="20">
        <f t="shared" si="15"/>
        <v>0</v>
      </c>
      <c r="AW104" s="22" t="s">
        <v>174</v>
      </c>
      <c r="AX104" s="22">
        <v>505490969.35000002</v>
      </c>
      <c r="AZ104" s="22">
        <v>164606720.59</v>
      </c>
      <c r="BA104" s="22">
        <v>453398872.87</v>
      </c>
      <c r="BB104" s="22">
        <v>216698817.06999999</v>
      </c>
      <c r="BD104" s="22" t="s">
        <v>171</v>
      </c>
      <c r="BF104" s="22">
        <v>0</v>
      </c>
      <c r="BG104" s="22">
        <v>269455997.63</v>
      </c>
      <c r="BH104" s="22">
        <v>269455997.63</v>
      </c>
      <c r="BJ104" s="22">
        <v>0</v>
      </c>
    </row>
    <row r="105" spans="1:62" x14ac:dyDescent="0.2">
      <c r="A105" s="23" t="s">
        <v>33</v>
      </c>
      <c r="B105" s="25">
        <v>0</v>
      </c>
      <c r="D105" s="25">
        <v>1152521.21</v>
      </c>
      <c r="F105" s="25">
        <v>1152521.21</v>
      </c>
      <c r="G105" s="22"/>
      <c r="H105" s="20">
        <f t="shared" si="11"/>
        <v>0</v>
      </c>
      <c r="I105" s="24" t="s">
        <v>33</v>
      </c>
      <c r="J105" s="24">
        <v>0</v>
      </c>
      <c r="K105" s="24"/>
      <c r="L105" s="24">
        <v>344004.83</v>
      </c>
      <c r="M105" s="24"/>
      <c r="N105" s="24">
        <v>344004.83</v>
      </c>
      <c r="O105" s="24"/>
      <c r="Q105" s="32" t="s">
        <v>33</v>
      </c>
      <c r="R105" s="22">
        <v>344004.83</v>
      </c>
      <c r="T105" s="22">
        <v>413943.91</v>
      </c>
      <c r="V105" s="22">
        <v>757948.74</v>
      </c>
      <c r="X105" s="20">
        <f t="shared" si="12"/>
        <v>0</v>
      </c>
      <c r="Y105" s="4" t="s">
        <v>33</v>
      </c>
      <c r="Z105" s="5">
        <v>757948.74</v>
      </c>
      <c r="AB105" s="5">
        <v>394572.47</v>
      </c>
      <c r="AD105" s="5">
        <v>1152521.21</v>
      </c>
      <c r="AF105" s="20">
        <f t="shared" si="13"/>
        <v>0</v>
      </c>
      <c r="AG105" s="4" t="s">
        <v>33</v>
      </c>
      <c r="AH105" s="5">
        <v>1152521.21</v>
      </c>
      <c r="AJ105" s="5">
        <v>439587.18</v>
      </c>
      <c r="AL105" s="5">
        <v>1592108.39</v>
      </c>
      <c r="AN105" s="20">
        <f t="shared" si="14"/>
        <v>0</v>
      </c>
      <c r="AO105" s="6" t="s">
        <v>33</v>
      </c>
      <c r="AP105" s="5">
        <v>1592108.39</v>
      </c>
      <c r="AR105" s="5">
        <v>526488.17000000004</v>
      </c>
      <c r="AT105" s="5">
        <v>2118596.56</v>
      </c>
      <c r="AV105" s="20">
        <f t="shared" si="15"/>
        <v>0</v>
      </c>
      <c r="AW105" s="22" t="s">
        <v>175</v>
      </c>
      <c r="AY105" s="22">
        <v>35383629.149999999</v>
      </c>
      <c r="AZ105" s="22">
        <v>111242095.81</v>
      </c>
      <c r="BA105" s="22">
        <v>164606720.59</v>
      </c>
      <c r="BC105" s="22">
        <v>88748253.930000007</v>
      </c>
      <c r="BD105" s="22" t="s">
        <v>172</v>
      </c>
      <c r="BF105" s="22">
        <v>955975512.76999998</v>
      </c>
      <c r="BH105" s="22">
        <v>269455997.63</v>
      </c>
      <c r="BJ105" s="22">
        <v>1225431510.4000001</v>
      </c>
    </row>
    <row r="106" spans="1:62" x14ac:dyDescent="0.2">
      <c r="A106" s="23" t="s">
        <v>34</v>
      </c>
      <c r="B106" s="25">
        <v>0</v>
      </c>
      <c r="D106" s="25">
        <v>327426</v>
      </c>
      <c r="F106" s="25">
        <v>327426</v>
      </c>
      <c r="G106" s="22"/>
      <c r="H106" s="20">
        <f t="shared" si="11"/>
        <v>0</v>
      </c>
      <c r="I106" s="23" t="s">
        <v>149</v>
      </c>
      <c r="J106" s="23">
        <v>0</v>
      </c>
      <c r="K106" s="23"/>
      <c r="L106" s="23">
        <v>83973</v>
      </c>
      <c r="M106" s="23"/>
      <c r="N106" s="23">
        <v>83973</v>
      </c>
      <c r="O106" s="23"/>
      <c r="Q106" s="32" t="s">
        <v>150</v>
      </c>
      <c r="R106" s="22">
        <v>83973</v>
      </c>
      <c r="T106" s="22">
        <v>110553</v>
      </c>
      <c r="V106" s="22">
        <v>194526</v>
      </c>
      <c r="X106" s="20">
        <f t="shared" si="12"/>
        <v>0</v>
      </c>
      <c r="Y106" s="4" t="s">
        <v>150</v>
      </c>
      <c r="Z106" s="5">
        <v>194526</v>
      </c>
      <c r="AB106" s="5">
        <v>132900</v>
      </c>
      <c r="AD106" s="5">
        <v>327426</v>
      </c>
      <c r="AF106" s="20">
        <f t="shared" si="13"/>
        <v>0</v>
      </c>
      <c r="AG106" s="4" t="s">
        <v>151</v>
      </c>
      <c r="AH106" s="5">
        <v>327426</v>
      </c>
      <c r="AJ106" s="5">
        <v>99675</v>
      </c>
      <c r="AL106" s="5">
        <v>427101</v>
      </c>
      <c r="AN106" s="20">
        <f t="shared" si="14"/>
        <v>0</v>
      </c>
      <c r="AO106" s="4" t="s">
        <v>149</v>
      </c>
      <c r="AP106" s="5">
        <v>427101</v>
      </c>
      <c r="AR106" s="5">
        <v>133998</v>
      </c>
      <c r="AT106" s="5">
        <v>561099</v>
      </c>
      <c r="AV106" s="20">
        <f t="shared" si="15"/>
        <v>0</v>
      </c>
      <c r="AW106" s="22" t="s">
        <v>176</v>
      </c>
      <c r="AX106" s="22">
        <v>29869180.059999999</v>
      </c>
      <c r="AZ106" s="22">
        <v>342156777.06</v>
      </c>
      <c r="BA106" s="22">
        <v>300565919.73000002</v>
      </c>
      <c r="BB106" s="22">
        <v>71460037.390000001</v>
      </c>
      <c r="BD106" s="22" t="s">
        <v>199</v>
      </c>
      <c r="BF106" s="22">
        <v>1066932861.7</v>
      </c>
      <c r="BH106" s="22">
        <v>0</v>
      </c>
      <c r="BJ106" s="22">
        <v>1066932861.7</v>
      </c>
    </row>
    <row r="107" spans="1:62" ht="22.5" x14ac:dyDescent="0.2">
      <c r="A107" s="23" t="s">
        <v>35</v>
      </c>
      <c r="B107" s="25">
        <v>0</v>
      </c>
      <c r="D107" s="25">
        <v>13704466.460000001</v>
      </c>
      <c r="F107" s="25">
        <v>13704466.460000001</v>
      </c>
      <c r="G107" s="22"/>
      <c r="H107" s="20">
        <f t="shared" si="11"/>
        <v>0</v>
      </c>
      <c r="I107" s="23" t="s">
        <v>152</v>
      </c>
      <c r="J107" s="23">
        <v>0</v>
      </c>
      <c r="K107" s="23"/>
      <c r="L107" s="23">
        <v>4245352.88</v>
      </c>
      <c r="M107" s="23"/>
      <c r="N107" s="23">
        <v>4245352.88</v>
      </c>
      <c r="O107" s="23"/>
      <c r="Q107" s="32" t="s">
        <v>35</v>
      </c>
      <c r="R107" s="22">
        <v>4245352.88</v>
      </c>
      <c r="T107" s="22">
        <v>4157136.13</v>
      </c>
      <c r="V107" s="22">
        <v>8402489.0099999998</v>
      </c>
      <c r="X107" s="20">
        <f t="shared" si="12"/>
        <v>0</v>
      </c>
      <c r="Y107" s="4" t="s">
        <v>35</v>
      </c>
      <c r="Z107" s="5">
        <v>8402489.0099999998</v>
      </c>
      <c r="AB107" s="5">
        <v>5301977.45</v>
      </c>
      <c r="AD107" s="5">
        <v>13704466.460000001</v>
      </c>
      <c r="AF107" s="20">
        <f t="shared" si="13"/>
        <v>0</v>
      </c>
      <c r="AG107" s="4" t="s">
        <v>152</v>
      </c>
      <c r="AH107" s="5">
        <v>13704466.460000001</v>
      </c>
      <c r="AJ107" s="5">
        <v>4619990.72</v>
      </c>
      <c r="AL107" s="5">
        <v>18324457.18</v>
      </c>
      <c r="AN107" s="20">
        <f t="shared" si="14"/>
        <v>0</v>
      </c>
      <c r="AO107" s="4" t="s">
        <v>152</v>
      </c>
      <c r="AP107" s="5">
        <v>18324457.18</v>
      </c>
      <c r="AR107" s="5">
        <v>4852278.97</v>
      </c>
      <c r="AT107" s="5">
        <v>23176736.149999999</v>
      </c>
      <c r="AV107" s="20">
        <f t="shared" si="15"/>
        <v>0</v>
      </c>
      <c r="AW107" s="22" t="s">
        <v>177</v>
      </c>
      <c r="AX107" s="22">
        <v>59222872.909999996</v>
      </c>
      <c r="AZ107" s="22">
        <v>300565919.73000002</v>
      </c>
      <c r="BA107" s="22">
        <v>298098992.26999998</v>
      </c>
      <c r="BB107" s="22">
        <v>61689800.369999997</v>
      </c>
      <c r="BD107" s="22" t="s">
        <v>174</v>
      </c>
      <c r="BE107" s="22">
        <v>216698817.06999999</v>
      </c>
      <c r="BG107" s="22">
        <v>206330538.5</v>
      </c>
      <c r="BH107" s="22">
        <v>420098409.75</v>
      </c>
      <c r="BI107" s="22">
        <v>2930945.82</v>
      </c>
    </row>
    <row r="108" spans="1:62" x14ac:dyDescent="0.2">
      <c r="A108" s="23" t="s">
        <v>36</v>
      </c>
      <c r="B108" s="25">
        <v>0</v>
      </c>
      <c r="D108" s="25">
        <v>420501.05</v>
      </c>
      <c r="F108" s="25">
        <v>420501.05</v>
      </c>
      <c r="G108" s="22"/>
      <c r="H108" s="20">
        <f t="shared" si="11"/>
        <v>0</v>
      </c>
      <c r="I108" s="23"/>
      <c r="J108" s="23"/>
      <c r="K108" s="23"/>
      <c r="L108" s="23"/>
      <c r="M108" s="23"/>
      <c r="N108" s="23"/>
      <c r="O108" s="23"/>
      <c r="Q108" s="32" t="s">
        <v>36</v>
      </c>
      <c r="R108" s="22">
        <v>0</v>
      </c>
      <c r="T108" s="22">
        <v>295935.65000000002</v>
      </c>
      <c r="V108" s="22">
        <v>295935.65000000002</v>
      </c>
      <c r="X108" s="20">
        <f t="shared" si="12"/>
        <v>0</v>
      </c>
      <c r="Y108" s="6" t="s">
        <v>36</v>
      </c>
      <c r="Z108" s="5">
        <v>295935.65000000002</v>
      </c>
      <c r="AB108" s="5">
        <v>124565.4</v>
      </c>
      <c r="AD108" s="5">
        <v>420501.05</v>
      </c>
      <c r="AF108" s="20">
        <f t="shared" si="13"/>
        <v>0</v>
      </c>
      <c r="AG108" s="6" t="s">
        <v>36</v>
      </c>
      <c r="AH108" s="5">
        <v>420501.05</v>
      </c>
      <c r="AJ108" s="5">
        <v>36759.69</v>
      </c>
      <c r="AL108" s="5">
        <v>457260.74</v>
      </c>
      <c r="AN108" s="20">
        <f t="shared" si="14"/>
        <v>0</v>
      </c>
      <c r="AO108" s="6" t="s">
        <v>36</v>
      </c>
      <c r="AP108" s="5">
        <v>457260.74</v>
      </c>
      <c r="AR108" s="5">
        <v>816240.28</v>
      </c>
      <c r="AT108" s="5">
        <v>1273501.02</v>
      </c>
      <c r="AV108" s="20">
        <f>+AP108-AL108</f>
        <v>0</v>
      </c>
      <c r="AW108" s="22" t="s">
        <v>178</v>
      </c>
      <c r="AX108" s="22">
        <v>0</v>
      </c>
      <c r="AZ108" s="22">
        <v>298098992.26999998</v>
      </c>
      <c r="BA108" s="22">
        <v>298098992.26999998</v>
      </c>
      <c r="BB108" s="22">
        <v>0</v>
      </c>
      <c r="BD108" s="22" t="s">
        <v>175</v>
      </c>
      <c r="BF108" s="22">
        <v>88748253.930000007</v>
      </c>
      <c r="BG108" s="22">
        <v>100159231.3</v>
      </c>
      <c r="BH108" s="22">
        <v>206330538.5</v>
      </c>
      <c r="BJ108" s="22">
        <v>194919561.13</v>
      </c>
    </row>
    <row r="109" spans="1:62" x14ac:dyDescent="0.2">
      <c r="A109" s="23" t="s">
        <v>37</v>
      </c>
      <c r="B109" s="25">
        <v>0</v>
      </c>
      <c r="D109" s="25">
        <v>15008355.109999999</v>
      </c>
      <c r="F109" s="25">
        <v>15008355.109999999</v>
      </c>
      <c r="G109" s="22"/>
      <c r="H109" s="20">
        <f t="shared" si="11"/>
        <v>0</v>
      </c>
      <c r="I109" s="23" t="s">
        <v>37</v>
      </c>
      <c r="J109" s="23">
        <v>0</v>
      </c>
      <c r="K109" s="23"/>
      <c r="L109" s="24">
        <v>1249920.1499999999</v>
      </c>
      <c r="M109" s="24"/>
      <c r="N109" s="23">
        <v>1249920.1499999999</v>
      </c>
      <c r="O109" s="23"/>
      <c r="Q109" s="32" t="s">
        <v>37</v>
      </c>
      <c r="R109" s="22">
        <v>1249920.1499999999</v>
      </c>
      <c r="T109" s="22">
        <v>2996876.79</v>
      </c>
      <c r="V109" s="22">
        <v>4246796.9400000004</v>
      </c>
      <c r="X109" s="20">
        <f t="shared" si="12"/>
        <v>0</v>
      </c>
      <c r="Y109" s="4" t="s">
        <v>37</v>
      </c>
      <c r="Z109" s="5">
        <v>4246796.9400000004</v>
      </c>
      <c r="AB109" s="5">
        <v>10761558.17</v>
      </c>
      <c r="AD109" s="5">
        <v>15008355.109999999</v>
      </c>
      <c r="AF109" s="20">
        <f t="shared" si="13"/>
        <v>0</v>
      </c>
      <c r="AG109" s="4" t="s">
        <v>37</v>
      </c>
      <c r="AH109" s="5">
        <v>15008355.109999999</v>
      </c>
      <c r="AJ109" s="5">
        <v>6970301.0999999996</v>
      </c>
      <c r="AL109" s="5">
        <v>21978656.210000001</v>
      </c>
      <c r="AN109" s="20">
        <f t="shared" si="14"/>
        <v>0</v>
      </c>
      <c r="AO109" s="4" t="s">
        <v>37</v>
      </c>
      <c r="AP109" s="5">
        <v>21978656.210000001</v>
      </c>
      <c r="AR109" s="5">
        <v>5839743.8099999996</v>
      </c>
      <c r="AT109" s="5">
        <v>27818400.02</v>
      </c>
      <c r="AV109" s="20">
        <f t="shared" ref="AV109:AV142" si="16">+AP109-AL109</f>
        <v>0</v>
      </c>
      <c r="AW109" s="22" t="s">
        <v>180</v>
      </c>
      <c r="AX109" s="22">
        <v>507733468.52999997</v>
      </c>
      <c r="AZ109" s="22">
        <v>298098992.26999998</v>
      </c>
      <c r="BB109" s="22">
        <v>805832460.79999995</v>
      </c>
      <c r="BD109" s="22" t="s">
        <v>176</v>
      </c>
      <c r="BE109" s="22">
        <v>71460037.390000001</v>
      </c>
      <c r="BG109" s="22">
        <v>319939178.44999999</v>
      </c>
      <c r="BH109" s="22">
        <v>390720383.36000001</v>
      </c>
      <c r="BI109" s="22">
        <v>678832.48</v>
      </c>
    </row>
    <row r="110" spans="1:62" x14ac:dyDescent="0.2">
      <c r="A110" s="23" t="s">
        <v>153</v>
      </c>
      <c r="B110" s="25">
        <v>0</v>
      </c>
      <c r="D110" s="25">
        <v>3671914.2</v>
      </c>
      <c r="F110" s="25">
        <v>3671914.2</v>
      </c>
      <c r="G110" s="22"/>
      <c r="H110" s="20">
        <f t="shared" si="11"/>
        <v>0</v>
      </c>
      <c r="I110" s="24" t="s">
        <v>153</v>
      </c>
      <c r="J110" s="24">
        <v>0</v>
      </c>
      <c r="K110" s="24"/>
      <c r="L110" s="23">
        <v>27000</v>
      </c>
      <c r="M110" s="23"/>
      <c r="N110" s="24">
        <v>27000</v>
      </c>
      <c r="O110" s="24"/>
      <c r="Q110" s="32" t="s">
        <v>153</v>
      </c>
      <c r="R110" s="22">
        <v>27000</v>
      </c>
      <c r="T110" s="22">
        <v>1134690</v>
      </c>
      <c r="V110" s="22">
        <v>1161690</v>
      </c>
      <c r="X110" s="20">
        <f t="shared" si="12"/>
        <v>0</v>
      </c>
      <c r="Y110" s="4" t="s">
        <v>153</v>
      </c>
      <c r="Z110" s="5">
        <v>1161690</v>
      </c>
      <c r="AB110" s="5">
        <v>2510224.2000000002</v>
      </c>
      <c r="AD110" s="5">
        <v>3671914.2</v>
      </c>
      <c r="AF110" s="20">
        <f t="shared" si="13"/>
        <v>0</v>
      </c>
      <c r="AG110" s="6" t="s">
        <v>153</v>
      </c>
      <c r="AH110" s="5">
        <v>3671914.2</v>
      </c>
      <c r="AJ110" s="5">
        <v>598235</v>
      </c>
      <c r="AL110" s="5">
        <v>4270149.2</v>
      </c>
      <c r="AN110" s="20">
        <f t="shared" si="14"/>
        <v>0</v>
      </c>
      <c r="AO110" s="6" t="s">
        <v>153</v>
      </c>
      <c r="AP110" s="5">
        <v>4270149.2</v>
      </c>
      <c r="AR110" s="5">
        <v>2814113</v>
      </c>
      <c r="AT110" s="5">
        <v>7084262.2000000002</v>
      </c>
      <c r="AV110" s="20">
        <f t="shared" si="16"/>
        <v>0</v>
      </c>
      <c r="AX110" s="22">
        <v>4548871710.75</v>
      </c>
      <c r="AY110" s="22">
        <v>4548871710.75</v>
      </c>
      <c r="AZ110" s="22">
        <v>17926957767.130005</v>
      </c>
      <c r="BA110" s="22">
        <v>17926957767.129997</v>
      </c>
      <c r="BB110" s="22">
        <v>5191887665.1399994</v>
      </c>
      <c r="BC110" s="22">
        <v>5191887665.1399994</v>
      </c>
      <c r="BD110" s="22" t="s">
        <v>177</v>
      </c>
      <c r="BE110" s="22">
        <v>61689800.369999997</v>
      </c>
      <c r="BG110" s="22">
        <v>390720383.36000001</v>
      </c>
      <c r="BH110" s="22">
        <v>432598090.82999998</v>
      </c>
      <c r="BI110" s="22">
        <v>19812092.899999999</v>
      </c>
    </row>
    <row r="111" spans="1:62" x14ac:dyDescent="0.2">
      <c r="A111" s="23" t="s">
        <v>39</v>
      </c>
      <c r="B111" s="25">
        <v>0</v>
      </c>
      <c r="D111" s="25">
        <v>1926804.87</v>
      </c>
      <c r="F111" s="25">
        <v>1926804.87</v>
      </c>
      <c r="G111" s="22"/>
      <c r="H111" s="20">
        <f t="shared" si="11"/>
        <v>0</v>
      </c>
      <c r="I111" s="23" t="s">
        <v>39</v>
      </c>
      <c r="J111" s="23">
        <v>0</v>
      </c>
      <c r="K111" s="23"/>
      <c r="L111" s="24">
        <v>244068.35</v>
      </c>
      <c r="M111" s="24"/>
      <c r="N111" s="23">
        <v>244068.35</v>
      </c>
      <c r="O111" s="23"/>
      <c r="Q111" s="32" t="s">
        <v>154</v>
      </c>
      <c r="R111" s="22">
        <v>244068.35</v>
      </c>
      <c r="T111" s="22">
        <v>256418.57</v>
      </c>
      <c r="V111" s="22">
        <v>500486.92</v>
      </c>
      <c r="X111" s="20">
        <f t="shared" si="12"/>
        <v>0</v>
      </c>
      <c r="Y111" s="4" t="s">
        <v>154</v>
      </c>
      <c r="Z111" s="5">
        <v>500486.92</v>
      </c>
      <c r="AB111" s="5">
        <v>1426317.95</v>
      </c>
      <c r="AD111" s="5">
        <v>1926804.87</v>
      </c>
      <c r="AF111" s="20">
        <f t="shared" si="13"/>
        <v>0</v>
      </c>
      <c r="AG111" s="4" t="s">
        <v>39</v>
      </c>
      <c r="AH111" s="5">
        <v>1926804.87</v>
      </c>
      <c r="AJ111" s="5">
        <v>302055.93</v>
      </c>
      <c r="AL111" s="5">
        <v>2228860.7999999998</v>
      </c>
      <c r="AN111" s="20">
        <f t="shared" si="14"/>
        <v>0</v>
      </c>
      <c r="AO111" s="4" t="s">
        <v>39</v>
      </c>
      <c r="AP111" s="5">
        <v>2228860.7999999998</v>
      </c>
      <c r="AR111" s="5">
        <v>1547161.61</v>
      </c>
      <c r="AT111" s="5">
        <v>3776022.41</v>
      </c>
      <c r="AV111" s="20">
        <f t="shared" si="16"/>
        <v>0</v>
      </c>
      <c r="BD111" s="22" t="s">
        <v>178</v>
      </c>
      <c r="BE111" s="22">
        <v>0</v>
      </c>
      <c r="BG111" s="22">
        <v>432598090.82999998</v>
      </c>
      <c r="BH111" s="22">
        <v>432598090.82999998</v>
      </c>
      <c r="BI111" s="22">
        <v>0</v>
      </c>
    </row>
    <row r="112" spans="1:62" x14ac:dyDescent="0.2">
      <c r="A112" s="22"/>
      <c r="B112" s="22"/>
      <c r="C112" s="22"/>
      <c r="D112" s="22"/>
      <c r="E112" s="22"/>
      <c r="F112" s="22"/>
      <c r="G112" s="22"/>
      <c r="H112" s="20">
        <f t="shared" si="11"/>
        <v>0</v>
      </c>
      <c r="I112" s="23"/>
      <c r="J112" s="23"/>
      <c r="K112" s="23"/>
      <c r="L112" s="24"/>
      <c r="M112" s="24"/>
      <c r="N112" s="23"/>
      <c r="O112" s="23"/>
      <c r="Q112" s="32"/>
      <c r="X112" s="20">
        <f t="shared" si="12"/>
        <v>0</v>
      </c>
      <c r="Y112" s="4"/>
      <c r="Z112" s="5"/>
      <c r="AB112" s="5"/>
      <c r="AD112" s="5"/>
      <c r="AF112" s="20">
        <f t="shared" si="13"/>
        <v>0</v>
      </c>
      <c r="AG112" s="4"/>
      <c r="AH112" s="5"/>
      <c r="AJ112" s="5"/>
      <c r="AL112" s="5"/>
      <c r="AN112" s="20">
        <f t="shared" si="14"/>
        <v>0</v>
      </c>
      <c r="AO112" s="4"/>
      <c r="AP112" s="5"/>
      <c r="AR112" s="5"/>
      <c r="AT112" s="5"/>
      <c r="AV112" s="20">
        <f t="shared" si="16"/>
        <v>0</v>
      </c>
      <c r="BD112" s="22" t="s">
        <v>180</v>
      </c>
      <c r="BE112" s="22">
        <v>805832460.79999995</v>
      </c>
      <c r="BG112" s="22">
        <v>432598090.82999998</v>
      </c>
      <c r="BI112" s="22">
        <v>1238430551.6300001</v>
      </c>
    </row>
    <row r="113" spans="1:62" x14ac:dyDescent="0.2">
      <c r="A113" s="23" t="s">
        <v>40</v>
      </c>
      <c r="B113" s="25">
        <v>0</v>
      </c>
      <c r="D113" s="25">
        <v>158347.38</v>
      </c>
      <c r="F113" s="25">
        <v>158347.38</v>
      </c>
      <c r="G113" s="22"/>
      <c r="H113" s="20">
        <f t="shared" si="11"/>
        <v>0</v>
      </c>
      <c r="I113" s="23"/>
      <c r="J113" s="23"/>
      <c r="K113" s="23"/>
      <c r="L113" s="24"/>
      <c r="M113" s="24"/>
      <c r="N113" s="23"/>
      <c r="O113" s="23"/>
      <c r="Q113" s="32" t="s">
        <v>40</v>
      </c>
      <c r="R113" s="22">
        <v>0</v>
      </c>
      <c r="T113" s="22">
        <v>79173.69</v>
      </c>
      <c r="V113" s="22">
        <v>79173.69</v>
      </c>
      <c r="X113" s="20">
        <f t="shared" si="12"/>
        <v>0</v>
      </c>
      <c r="Y113" s="6" t="s">
        <v>40</v>
      </c>
      <c r="Z113" s="5">
        <v>79173.69</v>
      </c>
      <c r="AB113" s="5">
        <v>79173.69</v>
      </c>
      <c r="AD113" s="5">
        <v>158347.38</v>
      </c>
      <c r="AF113" s="20">
        <f t="shared" si="13"/>
        <v>0</v>
      </c>
      <c r="AG113" s="6" t="s">
        <v>40</v>
      </c>
      <c r="AH113" s="5">
        <v>158347.38</v>
      </c>
      <c r="AJ113" s="5">
        <v>79173.69</v>
      </c>
      <c r="AL113" s="5">
        <v>237521.07</v>
      </c>
      <c r="AN113" s="20">
        <f t="shared" si="14"/>
        <v>0</v>
      </c>
      <c r="AO113" s="6" t="s">
        <v>40</v>
      </c>
      <c r="AP113" s="5">
        <v>237521.07</v>
      </c>
      <c r="AR113" s="5">
        <v>79173.69</v>
      </c>
      <c r="AT113" s="5">
        <v>316694.76</v>
      </c>
      <c r="AV113" s="20">
        <f t="shared" si="16"/>
        <v>0</v>
      </c>
      <c r="BD113" s="22" t="s">
        <v>200</v>
      </c>
      <c r="BE113" s="22">
        <v>5191887665.1399994</v>
      </c>
      <c r="BF113" s="22">
        <v>5191887665.1399994</v>
      </c>
      <c r="BG113" s="22">
        <v>16712884190.84</v>
      </c>
      <c r="BH113" s="22">
        <v>16712884190.839994</v>
      </c>
      <c r="BI113" s="22">
        <v>5651537400.499999</v>
      </c>
      <c r="BJ113" s="22">
        <v>5651537400.499999</v>
      </c>
    </row>
    <row r="114" spans="1:62" x14ac:dyDescent="0.2">
      <c r="A114" s="23" t="s">
        <v>155</v>
      </c>
      <c r="B114" s="25">
        <v>7553037.2199999997</v>
      </c>
      <c r="D114" s="25">
        <v>0</v>
      </c>
      <c r="F114" s="25">
        <v>7553037.2199999997</v>
      </c>
      <c r="G114" s="22"/>
      <c r="H114" s="20">
        <f t="shared" si="11"/>
        <v>0</v>
      </c>
      <c r="I114" s="24" t="s">
        <v>155</v>
      </c>
      <c r="J114" s="24">
        <v>7553037.2199999997</v>
      </c>
      <c r="K114" s="24"/>
      <c r="L114" s="24">
        <v>0</v>
      </c>
      <c r="M114" s="22"/>
      <c r="N114" s="24">
        <v>7553037.2199999997</v>
      </c>
      <c r="O114" s="24"/>
      <c r="Q114" s="32" t="s">
        <v>155</v>
      </c>
      <c r="R114" s="22">
        <v>7553037.2199999997</v>
      </c>
      <c r="T114" s="22">
        <v>0</v>
      </c>
      <c r="V114" s="22">
        <v>7553037.2199999997</v>
      </c>
      <c r="X114" s="20">
        <f t="shared" si="12"/>
        <v>0</v>
      </c>
      <c r="Y114" s="4" t="s">
        <v>155</v>
      </c>
      <c r="Z114" s="5">
        <v>7553037.2199999997</v>
      </c>
      <c r="AB114" s="5">
        <v>0</v>
      </c>
      <c r="AD114" s="5">
        <v>7553037.2199999997</v>
      </c>
      <c r="AF114" s="20">
        <f t="shared" si="13"/>
        <v>0</v>
      </c>
      <c r="AG114" s="6" t="s">
        <v>155</v>
      </c>
      <c r="AH114" s="5">
        <v>7553037.2199999997</v>
      </c>
      <c r="AJ114" s="5">
        <v>0</v>
      </c>
      <c r="AL114" s="5">
        <v>7553037.2199999997</v>
      </c>
      <c r="AN114" s="20">
        <f t="shared" si="14"/>
        <v>0</v>
      </c>
      <c r="AO114" s="6" t="s">
        <v>155</v>
      </c>
      <c r="AP114" s="5">
        <v>7553037.2199999997</v>
      </c>
      <c r="AR114" s="5">
        <v>0</v>
      </c>
      <c r="AT114" s="5">
        <v>7553037.2199999997</v>
      </c>
      <c r="AV114" s="20">
        <f t="shared" si="16"/>
        <v>0</v>
      </c>
    </row>
    <row r="115" spans="1:62" x14ac:dyDescent="0.2">
      <c r="A115" s="23" t="s">
        <v>156</v>
      </c>
      <c r="C115" s="25">
        <v>7553037.2199999997</v>
      </c>
      <c r="E115" s="29">
        <v>0</v>
      </c>
      <c r="G115" s="39">
        <v>7553037.2199999997</v>
      </c>
      <c r="I115" s="24" t="s">
        <v>156</v>
      </c>
      <c r="J115" s="24"/>
      <c r="K115" s="24">
        <v>7553037.2199999997</v>
      </c>
      <c r="L115" s="24"/>
      <c r="M115" s="23">
        <v>0</v>
      </c>
      <c r="N115" s="24"/>
      <c r="O115" s="24">
        <v>7553037.2199999997</v>
      </c>
      <c r="Q115" s="32" t="s">
        <v>156</v>
      </c>
      <c r="S115" s="31">
        <v>7553037.2199999997</v>
      </c>
      <c r="U115" s="22">
        <v>0</v>
      </c>
      <c r="W115" s="22">
        <v>7553037.2199999997</v>
      </c>
      <c r="X115" s="20">
        <f t="shared" si="12"/>
        <v>0</v>
      </c>
      <c r="Y115" s="6" t="s">
        <v>156</v>
      </c>
      <c r="Z115" s="5"/>
      <c r="AA115" s="22">
        <v>7553037.2199999997</v>
      </c>
      <c r="AB115" s="5"/>
      <c r="AC115" s="22">
        <v>0</v>
      </c>
      <c r="AD115" s="5"/>
      <c r="AE115" s="22">
        <v>7553037.2199999997</v>
      </c>
      <c r="AF115" s="20">
        <f t="shared" si="13"/>
        <v>0</v>
      </c>
      <c r="AG115" s="6" t="s">
        <v>156</v>
      </c>
      <c r="AI115" s="5">
        <v>7553037.2199999997</v>
      </c>
      <c r="AK115" s="5">
        <v>0</v>
      </c>
      <c r="AM115" s="5">
        <v>7553037.2199999997</v>
      </c>
      <c r="AN115" s="20">
        <f t="shared" si="14"/>
        <v>0</v>
      </c>
      <c r="AO115" s="6" t="s">
        <v>156</v>
      </c>
      <c r="AQ115" s="5">
        <v>7553037.2199999997</v>
      </c>
      <c r="AS115" s="5">
        <v>0</v>
      </c>
      <c r="AU115" s="5">
        <v>7553037.2199999997</v>
      </c>
      <c r="AV115" s="20">
        <f t="shared" si="16"/>
        <v>0</v>
      </c>
    </row>
    <row r="116" spans="1:62" x14ac:dyDescent="0.2">
      <c r="A116" s="23" t="s">
        <v>157</v>
      </c>
      <c r="B116" s="25">
        <v>5732726.1600000001</v>
      </c>
      <c r="D116" s="25">
        <v>0</v>
      </c>
      <c r="F116" s="25">
        <v>5732726.1600000001</v>
      </c>
      <c r="G116" s="22"/>
      <c r="I116" s="40" t="s">
        <v>157</v>
      </c>
      <c r="J116" s="40">
        <v>5732726.1600000001</v>
      </c>
      <c r="K116" s="40"/>
      <c r="L116" s="40">
        <v>0</v>
      </c>
      <c r="M116" s="24"/>
      <c r="N116" s="40">
        <v>5732726.1600000001</v>
      </c>
      <c r="O116" s="40"/>
      <c r="Q116" s="32" t="s">
        <v>157</v>
      </c>
      <c r="R116" s="22">
        <v>5732726.1600000001</v>
      </c>
      <c r="T116" s="22">
        <v>0</v>
      </c>
      <c r="V116" s="22">
        <v>5732726.1600000001</v>
      </c>
      <c r="X116" s="20">
        <f t="shared" si="12"/>
        <v>0</v>
      </c>
      <c r="Y116" s="4" t="s">
        <v>157</v>
      </c>
      <c r="Z116" s="5">
        <v>5732726.1600000001</v>
      </c>
      <c r="AB116" s="5">
        <v>0</v>
      </c>
      <c r="AD116" s="5">
        <v>5732726.1600000001</v>
      </c>
      <c r="AF116" s="20">
        <f t="shared" si="13"/>
        <v>0</v>
      </c>
      <c r="AG116" s="6" t="s">
        <v>157</v>
      </c>
      <c r="AH116" s="5">
        <v>5732726.1600000001</v>
      </c>
      <c r="AJ116" s="5" t="s">
        <v>158</v>
      </c>
      <c r="AL116" s="5">
        <v>5732726.1600000001</v>
      </c>
      <c r="AN116" s="20">
        <f t="shared" si="14"/>
        <v>0</v>
      </c>
      <c r="AO116" s="6" t="s">
        <v>157</v>
      </c>
      <c r="AP116" s="4">
        <v>5732726.1600000001</v>
      </c>
      <c r="AR116" s="5">
        <v>0</v>
      </c>
      <c r="AT116" s="5">
        <v>5732726.1600000001</v>
      </c>
      <c r="AV116" s="20">
        <f t="shared" si="16"/>
        <v>0</v>
      </c>
    </row>
    <row r="117" spans="1:62" x14ac:dyDescent="0.2">
      <c r="A117" s="23" t="s">
        <v>159</v>
      </c>
      <c r="C117" s="25">
        <v>5732726.1600000001</v>
      </c>
      <c r="E117" s="29">
        <v>0</v>
      </c>
      <c r="G117" s="39">
        <v>5732726.1600000001</v>
      </c>
      <c r="I117" s="24" t="s">
        <v>159</v>
      </c>
      <c r="J117" s="24"/>
      <c r="K117" s="24">
        <v>5732726.1600000001</v>
      </c>
      <c r="L117" s="24"/>
      <c r="M117" s="24">
        <v>0</v>
      </c>
      <c r="N117" s="24"/>
      <c r="O117" s="40">
        <v>5732726.1600000001</v>
      </c>
      <c r="Q117" s="32" t="s">
        <v>159</v>
      </c>
      <c r="S117" s="31">
        <v>5732726.1600000001</v>
      </c>
      <c r="U117" s="22">
        <v>0</v>
      </c>
      <c r="W117" s="22">
        <v>5732726.1600000001</v>
      </c>
      <c r="X117" s="20">
        <f t="shared" si="12"/>
        <v>0</v>
      </c>
      <c r="Y117" s="6" t="s">
        <v>159</v>
      </c>
      <c r="Z117" s="5"/>
      <c r="AA117" s="22">
        <v>5732726.1600000001</v>
      </c>
      <c r="AB117" s="5"/>
      <c r="AC117" s="22">
        <v>0</v>
      </c>
      <c r="AD117" s="5"/>
      <c r="AE117" s="22">
        <v>5732726.1600000001</v>
      </c>
      <c r="AF117" s="20">
        <f t="shared" si="13"/>
        <v>0</v>
      </c>
      <c r="AG117" s="6" t="s">
        <v>159</v>
      </c>
      <c r="AI117" s="5">
        <v>5732726.1600000001</v>
      </c>
      <c r="AK117" s="5">
        <v>0</v>
      </c>
      <c r="AM117" s="5">
        <v>5732726.1600000001</v>
      </c>
      <c r="AN117" s="20">
        <f t="shared" si="14"/>
        <v>0</v>
      </c>
      <c r="AO117" s="6" t="s">
        <v>159</v>
      </c>
      <c r="AP117" s="17"/>
      <c r="AQ117" s="5">
        <v>5732726.1600000001</v>
      </c>
      <c r="AS117" s="5">
        <v>0</v>
      </c>
      <c r="AU117" s="5">
        <v>5732726.1600000001</v>
      </c>
      <c r="AV117" s="20">
        <f t="shared" si="16"/>
        <v>0</v>
      </c>
    </row>
    <row r="118" spans="1:62" x14ac:dyDescent="0.2">
      <c r="A118" s="23" t="s">
        <v>160</v>
      </c>
      <c r="B118" s="25">
        <v>619425</v>
      </c>
      <c r="D118" s="25">
        <v>0</v>
      </c>
      <c r="F118" s="25">
        <v>619425</v>
      </c>
      <c r="G118" s="22"/>
      <c r="I118" s="24" t="s">
        <v>160</v>
      </c>
      <c r="J118" s="24">
        <v>619425</v>
      </c>
      <c r="K118" s="24"/>
      <c r="L118" s="24">
        <v>0</v>
      </c>
      <c r="M118" s="40"/>
      <c r="N118" s="24">
        <v>619425</v>
      </c>
      <c r="O118" s="24"/>
      <c r="Q118" s="32" t="s">
        <v>160</v>
      </c>
      <c r="R118" s="22">
        <v>619425</v>
      </c>
      <c r="T118" s="22">
        <v>0</v>
      </c>
      <c r="V118" s="22">
        <v>619425</v>
      </c>
      <c r="X118" s="20">
        <f t="shared" si="12"/>
        <v>0</v>
      </c>
      <c r="Y118" s="6" t="s">
        <v>160</v>
      </c>
      <c r="Z118" s="5">
        <v>619425</v>
      </c>
      <c r="AB118" s="5">
        <v>0</v>
      </c>
      <c r="AD118" s="5">
        <v>619425</v>
      </c>
      <c r="AF118" s="20">
        <f t="shared" si="13"/>
        <v>0</v>
      </c>
      <c r="AG118" s="6" t="s">
        <v>160</v>
      </c>
      <c r="AH118" s="5">
        <v>619425</v>
      </c>
      <c r="AJ118" s="5">
        <v>0</v>
      </c>
      <c r="AL118" s="5">
        <v>619425</v>
      </c>
      <c r="AN118" s="20">
        <f t="shared" si="14"/>
        <v>0</v>
      </c>
      <c r="AO118" s="6" t="s">
        <v>160</v>
      </c>
      <c r="AP118" s="4">
        <v>619425</v>
      </c>
      <c r="AR118" s="5">
        <v>0</v>
      </c>
      <c r="AT118" s="5">
        <v>619425</v>
      </c>
      <c r="AV118" s="20">
        <f t="shared" si="16"/>
        <v>0</v>
      </c>
    </row>
    <row r="119" spans="1:62" x14ac:dyDescent="0.2">
      <c r="A119" s="23" t="s">
        <v>161</v>
      </c>
      <c r="C119" s="25">
        <v>619425</v>
      </c>
      <c r="E119" s="29">
        <v>0</v>
      </c>
      <c r="G119" s="39">
        <v>619425</v>
      </c>
      <c r="I119" s="24" t="s">
        <v>161</v>
      </c>
      <c r="J119" s="24"/>
      <c r="K119" s="24">
        <v>619425</v>
      </c>
      <c r="L119" s="24"/>
      <c r="M119" s="24">
        <v>0</v>
      </c>
      <c r="N119" s="24"/>
      <c r="O119" s="24">
        <v>619425</v>
      </c>
      <c r="Q119" s="32" t="s">
        <v>161</v>
      </c>
      <c r="S119" s="31">
        <v>619425</v>
      </c>
      <c r="U119" s="22">
        <v>0</v>
      </c>
      <c r="W119" s="22">
        <v>619425</v>
      </c>
      <c r="X119" s="20">
        <f t="shared" si="12"/>
        <v>0</v>
      </c>
      <c r="Y119" s="6" t="s">
        <v>161</v>
      </c>
      <c r="AA119" s="5">
        <v>619425</v>
      </c>
      <c r="AC119" s="5">
        <v>0</v>
      </c>
      <c r="AE119" s="5">
        <v>619425</v>
      </c>
      <c r="AF119" s="20">
        <f t="shared" si="13"/>
        <v>0</v>
      </c>
      <c r="AG119" s="6" t="s">
        <v>161</v>
      </c>
      <c r="AI119" s="5">
        <v>619425</v>
      </c>
      <c r="AK119" s="5">
        <v>0</v>
      </c>
      <c r="AM119" s="5">
        <v>619425</v>
      </c>
      <c r="AN119" s="20">
        <f t="shared" si="14"/>
        <v>0</v>
      </c>
      <c r="AO119" s="6" t="s">
        <v>161</v>
      </c>
      <c r="AP119" s="17"/>
      <c r="AQ119" s="5">
        <v>619425</v>
      </c>
      <c r="AS119" s="5">
        <v>0</v>
      </c>
      <c r="AU119" s="5">
        <v>619425</v>
      </c>
      <c r="AV119" s="20">
        <f t="shared" si="16"/>
        <v>0</v>
      </c>
    </row>
    <row r="120" spans="1:62" x14ac:dyDescent="0.2">
      <c r="A120" s="23" t="s">
        <v>162</v>
      </c>
      <c r="B120" s="25">
        <v>654524259.76999998</v>
      </c>
      <c r="D120" s="25">
        <v>0</v>
      </c>
      <c r="F120" s="25">
        <v>654524259.76999998</v>
      </c>
      <c r="G120" s="22"/>
      <c r="I120" s="24" t="s">
        <v>162</v>
      </c>
      <c r="J120" s="24">
        <v>654524259.76999998</v>
      </c>
      <c r="K120" s="24"/>
      <c r="L120" s="24">
        <v>0</v>
      </c>
      <c r="M120" s="24"/>
      <c r="N120" s="24">
        <v>654524259.76999998</v>
      </c>
      <c r="O120" s="24"/>
      <c r="Q120" s="32" t="s">
        <v>162</v>
      </c>
      <c r="R120" s="22">
        <v>654524259.76999998</v>
      </c>
      <c r="T120" s="22">
        <v>0</v>
      </c>
      <c r="V120" s="22">
        <v>654524259.76999998</v>
      </c>
      <c r="X120" s="20">
        <f t="shared" si="12"/>
        <v>0</v>
      </c>
      <c r="Y120" s="6" t="s">
        <v>162</v>
      </c>
      <c r="Z120" s="5">
        <v>654524259.76999998</v>
      </c>
      <c r="AB120" s="5">
        <v>0</v>
      </c>
      <c r="AD120" s="5">
        <v>654524259.76999998</v>
      </c>
      <c r="AF120" s="20">
        <f t="shared" si="13"/>
        <v>0</v>
      </c>
      <c r="AG120" s="6" t="s">
        <v>162</v>
      </c>
      <c r="AH120" s="5">
        <v>654524259.76999998</v>
      </c>
      <c r="AJ120" s="5">
        <v>0</v>
      </c>
      <c r="AL120" s="5">
        <v>654524259.76999998</v>
      </c>
      <c r="AN120" s="20">
        <f t="shared" si="14"/>
        <v>0</v>
      </c>
      <c r="AO120" s="6" t="s">
        <v>162</v>
      </c>
      <c r="AP120" s="4">
        <v>654524259.76999998</v>
      </c>
      <c r="AR120" s="5">
        <v>0</v>
      </c>
      <c r="AT120" s="5">
        <v>654524259.76999998</v>
      </c>
      <c r="AV120" s="20">
        <f t="shared" si="16"/>
        <v>0</v>
      </c>
    </row>
    <row r="121" spans="1:62" x14ac:dyDescent="0.2">
      <c r="A121" s="23" t="s">
        <v>163</v>
      </c>
      <c r="C121" s="25">
        <v>654524259.76999998</v>
      </c>
      <c r="E121" s="29">
        <v>0</v>
      </c>
      <c r="G121" s="39">
        <v>654524259.76999998</v>
      </c>
      <c r="I121" s="24" t="s">
        <v>163</v>
      </c>
      <c r="J121" s="24"/>
      <c r="K121" s="24">
        <v>654524259.76999998</v>
      </c>
      <c r="L121" s="24"/>
      <c r="M121" s="24">
        <v>0</v>
      </c>
      <c r="N121" s="24"/>
      <c r="O121" s="24">
        <v>654524259.76999998</v>
      </c>
      <c r="Q121" s="32" t="s">
        <v>163</v>
      </c>
      <c r="S121" s="31">
        <v>654524259.76999998</v>
      </c>
      <c r="U121" s="22">
        <v>0</v>
      </c>
      <c r="W121" s="22">
        <v>654524259.76999998</v>
      </c>
      <c r="X121" s="20">
        <f t="shared" si="12"/>
        <v>0</v>
      </c>
      <c r="Y121" s="6" t="s">
        <v>163</v>
      </c>
      <c r="AA121" s="5">
        <v>654524259.76999998</v>
      </c>
      <c r="AC121" s="5">
        <v>0</v>
      </c>
      <c r="AE121" s="5">
        <v>654524259.76999998</v>
      </c>
      <c r="AF121" s="20">
        <f t="shared" si="13"/>
        <v>0</v>
      </c>
      <c r="AG121" s="6" t="s">
        <v>163</v>
      </c>
      <c r="AI121" s="5">
        <v>654524259.76999998</v>
      </c>
      <c r="AK121" s="5">
        <v>0</v>
      </c>
      <c r="AM121" s="5">
        <v>654524259.76999998</v>
      </c>
      <c r="AN121" s="20">
        <f t="shared" si="14"/>
        <v>0</v>
      </c>
      <c r="AO121" s="6" t="s">
        <v>163</v>
      </c>
      <c r="AP121" s="17"/>
      <c r="AQ121" s="5">
        <v>654524259.76999998</v>
      </c>
      <c r="AS121" s="5">
        <v>0</v>
      </c>
      <c r="AU121" s="5">
        <v>654524259.76999998</v>
      </c>
      <c r="AV121" s="20">
        <f t="shared" si="16"/>
        <v>0</v>
      </c>
    </row>
    <row r="122" spans="1:62" x14ac:dyDescent="0.2">
      <c r="A122" s="23" t="s">
        <v>164</v>
      </c>
      <c r="B122" s="25">
        <v>450000</v>
      </c>
      <c r="D122" s="25">
        <v>0</v>
      </c>
      <c r="F122" s="25">
        <v>450000</v>
      </c>
      <c r="G122" s="22"/>
      <c r="I122" s="24" t="s">
        <v>164</v>
      </c>
      <c r="J122" s="24">
        <v>450000</v>
      </c>
      <c r="K122" s="24"/>
      <c r="L122" s="24">
        <v>0</v>
      </c>
      <c r="M122" s="24"/>
      <c r="N122" s="24">
        <v>450000</v>
      </c>
      <c r="O122" s="24"/>
      <c r="Q122" s="32" t="s">
        <v>164</v>
      </c>
      <c r="R122" s="22">
        <v>450000</v>
      </c>
      <c r="T122" s="22">
        <v>0</v>
      </c>
      <c r="V122" s="22">
        <v>450000</v>
      </c>
      <c r="X122" s="20">
        <f t="shared" si="12"/>
        <v>0</v>
      </c>
      <c r="Y122" s="6" t="s">
        <v>164</v>
      </c>
      <c r="Z122" s="5">
        <v>450000</v>
      </c>
      <c r="AB122" s="5">
        <v>0</v>
      </c>
      <c r="AD122" s="5">
        <v>450000</v>
      </c>
      <c r="AF122" s="20">
        <f t="shared" si="13"/>
        <v>0</v>
      </c>
      <c r="AG122" s="6" t="s">
        <v>164</v>
      </c>
      <c r="AH122" s="5">
        <v>450000</v>
      </c>
      <c r="AJ122" s="5">
        <v>0</v>
      </c>
      <c r="AL122" s="5">
        <v>450000</v>
      </c>
      <c r="AN122" s="20">
        <f t="shared" si="14"/>
        <v>0</v>
      </c>
      <c r="AO122" s="6" t="s">
        <v>164</v>
      </c>
      <c r="AP122" s="4">
        <v>450000</v>
      </c>
      <c r="AR122" s="5">
        <v>0</v>
      </c>
      <c r="AT122" s="5">
        <v>450000</v>
      </c>
      <c r="AV122" s="20">
        <f t="shared" si="16"/>
        <v>0</v>
      </c>
    </row>
    <row r="123" spans="1:62" x14ac:dyDescent="0.2">
      <c r="A123" s="23" t="s">
        <v>165</v>
      </c>
      <c r="C123" s="25">
        <v>450000</v>
      </c>
      <c r="E123" s="29">
        <v>0</v>
      </c>
      <c r="G123" s="39">
        <v>450000</v>
      </c>
      <c r="I123" s="24" t="s">
        <v>165</v>
      </c>
      <c r="J123" s="24"/>
      <c r="K123" s="24">
        <v>450000</v>
      </c>
      <c r="L123" s="22"/>
      <c r="M123" s="24">
        <v>0</v>
      </c>
      <c r="N123" s="24"/>
      <c r="O123" s="24">
        <v>450000</v>
      </c>
      <c r="Q123" s="32" t="s">
        <v>165</v>
      </c>
      <c r="S123" s="31">
        <v>450000</v>
      </c>
      <c r="U123" s="22">
        <v>0</v>
      </c>
      <c r="W123" s="22">
        <v>450000</v>
      </c>
      <c r="X123" s="20">
        <f t="shared" si="12"/>
        <v>0</v>
      </c>
      <c r="Y123" s="6" t="s">
        <v>165</v>
      </c>
      <c r="AA123" s="5">
        <v>450000</v>
      </c>
      <c r="AC123" s="5">
        <v>0</v>
      </c>
      <c r="AE123" s="5">
        <v>450000</v>
      </c>
      <c r="AF123" s="20">
        <f t="shared" si="13"/>
        <v>0</v>
      </c>
      <c r="AG123" s="6" t="s">
        <v>165</v>
      </c>
      <c r="AI123" s="5">
        <v>450000</v>
      </c>
      <c r="AK123" s="5">
        <v>0</v>
      </c>
      <c r="AM123" s="5">
        <v>450000</v>
      </c>
      <c r="AN123" s="20">
        <f t="shared" si="14"/>
        <v>0</v>
      </c>
      <c r="AO123" s="6" t="s">
        <v>165</v>
      </c>
      <c r="AP123" s="17"/>
      <c r="AQ123" s="5">
        <v>450000</v>
      </c>
      <c r="AS123" s="5">
        <v>0</v>
      </c>
      <c r="AU123" s="5">
        <v>450000</v>
      </c>
      <c r="AV123" s="20">
        <f t="shared" si="16"/>
        <v>0</v>
      </c>
    </row>
    <row r="124" spans="1:62" x14ac:dyDescent="0.2">
      <c r="A124" s="23" t="s">
        <v>166</v>
      </c>
      <c r="B124" s="25">
        <v>14060197.59</v>
      </c>
      <c r="D124" s="25">
        <v>1715234.63</v>
      </c>
      <c r="E124" s="29">
        <v>165750</v>
      </c>
      <c r="F124" s="25">
        <v>15609682.220000001</v>
      </c>
      <c r="G124" s="22"/>
      <c r="I124" s="24" t="s">
        <v>166</v>
      </c>
      <c r="J124" s="24">
        <v>14060197.59</v>
      </c>
      <c r="K124" s="24"/>
      <c r="L124" s="24">
        <v>119445</v>
      </c>
      <c r="M124" s="24">
        <v>21900</v>
      </c>
      <c r="N124" s="24">
        <v>14157742.59</v>
      </c>
      <c r="O124" s="24"/>
      <c r="Q124" s="32" t="s">
        <v>166</v>
      </c>
      <c r="R124" s="22">
        <v>14157742.59</v>
      </c>
      <c r="T124" s="22">
        <v>901449.63</v>
      </c>
      <c r="U124" s="22">
        <v>37600</v>
      </c>
      <c r="V124" s="22">
        <v>15021592.220000001</v>
      </c>
      <c r="X124" s="20">
        <f t="shared" si="12"/>
        <v>0</v>
      </c>
      <c r="Y124" s="6" t="s">
        <v>166</v>
      </c>
      <c r="Z124" s="5">
        <v>15021592.220000001</v>
      </c>
      <c r="AB124" s="5">
        <v>694340</v>
      </c>
      <c r="AC124" s="22">
        <v>106250</v>
      </c>
      <c r="AD124" s="5">
        <v>15609682.220000001</v>
      </c>
      <c r="AF124" s="20">
        <f t="shared" si="13"/>
        <v>0</v>
      </c>
      <c r="AG124" s="6" t="s">
        <v>166</v>
      </c>
      <c r="AH124" s="5">
        <v>15609682.220000001</v>
      </c>
      <c r="AJ124" s="5">
        <v>20615.29</v>
      </c>
      <c r="AK124" s="5">
        <v>8400</v>
      </c>
      <c r="AL124" s="5">
        <v>15621897.51</v>
      </c>
      <c r="AN124" s="20">
        <f t="shared" si="14"/>
        <v>0</v>
      </c>
      <c r="AO124" s="6" t="s">
        <v>166</v>
      </c>
      <c r="AP124" s="4">
        <v>15621897.51</v>
      </c>
      <c r="AR124" s="5">
        <v>56685.279999999999</v>
      </c>
      <c r="AS124" s="5">
        <v>7900</v>
      </c>
      <c r="AT124" s="5">
        <v>15670682.789999999</v>
      </c>
      <c r="AV124" s="20">
        <f t="shared" si="16"/>
        <v>0</v>
      </c>
    </row>
    <row r="125" spans="1:62" x14ac:dyDescent="0.2">
      <c r="A125" s="23" t="s">
        <v>167</v>
      </c>
      <c r="C125" s="25">
        <v>14060197.59</v>
      </c>
      <c r="D125" s="25">
        <v>165750</v>
      </c>
      <c r="E125" s="29">
        <v>1715234.63</v>
      </c>
      <c r="G125" s="39">
        <v>15609682.220000001</v>
      </c>
      <c r="I125" s="24" t="s">
        <v>167</v>
      </c>
      <c r="J125" s="24"/>
      <c r="K125" s="24">
        <v>14060197.59</v>
      </c>
      <c r="L125" s="24">
        <v>21900</v>
      </c>
      <c r="M125" s="24">
        <v>119445</v>
      </c>
      <c r="N125" s="24"/>
      <c r="O125" s="24">
        <v>14157742.59</v>
      </c>
      <c r="Q125" s="32" t="s">
        <v>167</v>
      </c>
      <c r="S125" s="31">
        <v>14157742.59</v>
      </c>
      <c r="T125" s="22">
        <v>37600</v>
      </c>
      <c r="U125" s="22">
        <v>901449.63</v>
      </c>
      <c r="W125" s="22">
        <v>15021592.220000001</v>
      </c>
      <c r="X125" s="20">
        <f t="shared" si="12"/>
        <v>0</v>
      </c>
      <c r="Y125" s="6" t="s">
        <v>167</v>
      </c>
      <c r="AA125" s="5">
        <v>15021592.220000001</v>
      </c>
      <c r="AB125" s="22">
        <v>106250</v>
      </c>
      <c r="AC125" s="5">
        <v>694340</v>
      </c>
      <c r="AE125" s="5">
        <v>15609682.220000001</v>
      </c>
      <c r="AF125" s="20">
        <f t="shared" si="13"/>
        <v>0</v>
      </c>
      <c r="AG125" s="6" t="s">
        <v>167</v>
      </c>
      <c r="AI125" s="5">
        <v>15609682.220000001</v>
      </c>
      <c r="AJ125" s="5">
        <v>8400</v>
      </c>
      <c r="AK125" s="5">
        <v>20615.29</v>
      </c>
      <c r="AM125" s="5">
        <v>15621897.51</v>
      </c>
      <c r="AN125" s="20">
        <f t="shared" si="14"/>
        <v>0</v>
      </c>
      <c r="AO125" s="6" t="s">
        <v>167</v>
      </c>
      <c r="AP125" s="17"/>
      <c r="AQ125" s="5">
        <v>15621897.51</v>
      </c>
      <c r="AR125" s="5">
        <v>7900</v>
      </c>
      <c r="AS125" s="5">
        <v>56685.279999999999</v>
      </c>
      <c r="AU125" s="5">
        <v>15670682.789999999</v>
      </c>
      <c r="AV125" s="20">
        <f t="shared" si="16"/>
        <v>0</v>
      </c>
    </row>
    <row r="126" spans="1:62" x14ac:dyDescent="0.2">
      <c r="A126" s="23"/>
      <c r="C126" s="25"/>
      <c r="D126" s="25"/>
      <c r="E126" s="29"/>
      <c r="G126" s="39"/>
      <c r="I126" s="24"/>
      <c r="J126" s="24"/>
      <c r="K126" s="24"/>
      <c r="L126" s="24"/>
      <c r="M126" s="24"/>
      <c r="N126" s="24"/>
      <c r="O126" s="24"/>
      <c r="Q126" s="32"/>
      <c r="X126" s="20">
        <f t="shared" si="12"/>
        <v>0</v>
      </c>
      <c r="Y126" s="6"/>
      <c r="AA126" s="5"/>
      <c r="AC126" s="5"/>
      <c r="AE126" s="5"/>
      <c r="AF126" s="20">
        <f t="shared" si="13"/>
        <v>0</v>
      </c>
      <c r="AG126" s="6"/>
      <c r="AI126" s="5"/>
      <c r="AJ126" s="5"/>
      <c r="AK126" s="5"/>
      <c r="AM126" s="5"/>
      <c r="AN126" s="20">
        <f t="shared" si="14"/>
        <v>0</v>
      </c>
      <c r="AO126" s="6"/>
      <c r="AP126" s="17"/>
      <c r="AQ126" s="5"/>
      <c r="AR126" s="5"/>
      <c r="AS126" s="5"/>
      <c r="AU126" s="5"/>
      <c r="AV126" s="20">
        <f t="shared" si="16"/>
        <v>0</v>
      </c>
    </row>
    <row r="127" spans="1:62" x14ac:dyDescent="0.2">
      <c r="A127" s="23"/>
      <c r="C127" s="25"/>
      <c r="D127" s="25"/>
      <c r="E127" s="29"/>
      <c r="G127" s="39"/>
      <c r="I127" s="24"/>
      <c r="J127" s="24"/>
      <c r="K127" s="24"/>
      <c r="L127" s="24"/>
      <c r="M127" s="24"/>
      <c r="N127" s="24"/>
      <c r="O127" s="24"/>
      <c r="Q127" s="32"/>
      <c r="X127" s="20">
        <f t="shared" si="12"/>
        <v>0</v>
      </c>
      <c r="Y127" s="6"/>
      <c r="AA127" s="5"/>
      <c r="AC127" s="5"/>
      <c r="AE127" s="5"/>
      <c r="AF127" s="20">
        <f t="shared" si="13"/>
        <v>0</v>
      </c>
      <c r="AG127" s="6"/>
      <c r="AI127" s="5"/>
      <c r="AJ127" s="5"/>
      <c r="AK127" s="5"/>
      <c r="AM127" s="5"/>
      <c r="AN127" s="20">
        <f t="shared" si="14"/>
        <v>0</v>
      </c>
      <c r="AO127" s="6"/>
      <c r="AP127" s="17"/>
      <c r="AQ127" s="5"/>
      <c r="AR127" s="5"/>
      <c r="AS127" s="5"/>
      <c r="AU127" s="5"/>
      <c r="AV127" s="20">
        <f t="shared" si="16"/>
        <v>0</v>
      </c>
    </row>
    <row r="128" spans="1:62" x14ac:dyDescent="0.2">
      <c r="A128" s="23"/>
      <c r="C128" s="25"/>
      <c r="D128" s="25"/>
      <c r="E128" s="29"/>
      <c r="G128" s="39"/>
      <c r="I128" s="24"/>
      <c r="J128" s="24"/>
      <c r="K128" s="24"/>
      <c r="L128" s="24"/>
      <c r="M128" s="24"/>
      <c r="N128" s="24"/>
      <c r="O128" s="24"/>
      <c r="Q128" s="32"/>
      <c r="X128" s="20">
        <f t="shared" si="12"/>
        <v>0</v>
      </c>
      <c r="Y128" s="6"/>
      <c r="AA128" s="5"/>
      <c r="AC128" s="5"/>
      <c r="AE128" s="5"/>
      <c r="AF128" s="20">
        <f t="shared" si="13"/>
        <v>0</v>
      </c>
      <c r="AG128" s="6"/>
      <c r="AI128" s="5"/>
      <c r="AJ128" s="5"/>
      <c r="AK128" s="5"/>
      <c r="AM128" s="5"/>
      <c r="AN128" s="20">
        <f t="shared" si="14"/>
        <v>0</v>
      </c>
      <c r="AO128" s="6"/>
      <c r="AP128" s="17"/>
      <c r="AQ128" s="5"/>
      <c r="AR128" s="5"/>
      <c r="AS128" s="5"/>
      <c r="AU128" s="5"/>
      <c r="AV128" s="20">
        <f t="shared" si="16"/>
        <v>0</v>
      </c>
    </row>
    <row r="129" spans="1:72" x14ac:dyDescent="0.2">
      <c r="A129" s="23" t="s">
        <v>168</v>
      </c>
      <c r="B129" s="18">
        <v>0</v>
      </c>
      <c r="D129" s="25">
        <v>1066932861.7</v>
      </c>
      <c r="F129" s="25">
        <v>1066932861.7</v>
      </c>
      <c r="G129" s="22"/>
      <c r="I129" s="24" t="s">
        <v>168</v>
      </c>
      <c r="J129" s="24">
        <v>0</v>
      </c>
      <c r="K129" s="24"/>
      <c r="L129" s="24">
        <v>1066932861.7</v>
      </c>
      <c r="M129" s="24"/>
      <c r="N129" s="24">
        <v>1066932861.7</v>
      </c>
      <c r="O129" s="24"/>
      <c r="Q129" s="32" t="s">
        <v>168</v>
      </c>
      <c r="R129" s="22">
        <v>1066932861.7</v>
      </c>
      <c r="T129" s="22">
        <v>0</v>
      </c>
      <c r="V129" s="22">
        <v>1066932861.7</v>
      </c>
      <c r="X129" s="20">
        <f t="shared" si="12"/>
        <v>0</v>
      </c>
      <c r="Y129" s="6" t="s">
        <v>168</v>
      </c>
      <c r="Z129" s="5">
        <v>1066932861.7</v>
      </c>
      <c r="AB129" s="5">
        <v>0</v>
      </c>
      <c r="AD129" s="5">
        <v>1066932861.7</v>
      </c>
      <c r="AF129" s="20">
        <f t="shared" si="13"/>
        <v>0</v>
      </c>
      <c r="AG129" s="6" t="s">
        <v>168</v>
      </c>
      <c r="AH129" s="5">
        <v>1066932861.7</v>
      </c>
      <c r="AJ129" s="5">
        <v>0</v>
      </c>
      <c r="AL129" s="5">
        <v>1066932861.7</v>
      </c>
      <c r="AN129" s="20">
        <f t="shared" si="14"/>
        <v>0</v>
      </c>
      <c r="AO129" s="6" t="s">
        <v>168</v>
      </c>
      <c r="AP129" s="4">
        <v>1066932861.7</v>
      </c>
      <c r="AR129" s="5">
        <v>0</v>
      </c>
      <c r="AT129" s="5">
        <v>1066932861.7</v>
      </c>
      <c r="AV129" s="20">
        <f t="shared" si="16"/>
        <v>0</v>
      </c>
    </row>
    <row r="130" spans="1:72" x14ac:dyDescent="0.2">
      <c r="A130" s="32" t="s">
        <v>169</v>
      </c>
      <c r="B130" s="19"/>
      <c r="C130" s="29">
        <v>0</v>
      </c>
      <c r="D130" s="29">
        <v>363782258.17000002</v>
      </c>
      <c r="E130" s="29">
        <v>1070573708.0700001</v>
      </c>
      <c r="F130" s="31"/>
      <c r="G130" s="41">
        <v>706791449.89999998</v>
      </c>
      <c r="I130" s="24" t="s">
        <v>169</v>
      </c>
      <c r="J130" s="24"/>
      <c r="K130" s="24">
        <v>0</v>
      </c>
      <c r="L130" s="24">
        <v>113430310.79000001</v>
      </c>
      <c r="M130" s="24">
        <v>1066932861.7</v>
      </c>
      <c r="N130" s="24"/>
      <c r="O130" s="24">
        <v>953502550.90999997</v>
      </c>
      <c r="Q130" s="32" t="s">
        <v>169</v>
      </c>
      <c r="S130" s="31">
        <v>953502550.90999997</v>
      </c>
      <c r="T130" s="22">
        <v>141450945.90000001</v>
      </c>
      <c r="U130" s="22">
        <v>0</v>
      </c>
      <c r="W130" s="22">
        <v>812051605.00999999</v>
      </c>
      <c r="X130" s="20">
        <f t="shared" si="12"/>
        <v>0</v>
      </c>
      <c r="Y130" s="6" t="s">
        <v>169</v>
      </c>
      <c r="AA130" s="5">
        <v>812051605.00999999</v>
      </c>
      <c r="AB130" s="22">
        <v>108901001.48</v>
      </c>
      <c r="AC130" s="5">
        <v>3640846.37</v>
      </c>
      <c r="AE130" s="5">
        <v>706791449.89999998</v>
      </c>
      <c r="AF130" s="20">
        <f t="shared" si="13"/>
        <v>0</v>
      </c>
      <c r="AG130" s="6" t="s">
        <v>169</v>
      </c>
      <c r="AI130" s="5">
        <v>706791449.89999998</v>
      </c>
      <c r="AJ130" s="5">
        <v>114410731.84</v>
      </c>
      <c r="AK130" s="5">
        <v>31460917.5</v>
      </c>
      <c r="AM130" s="5">
        <v>623841635.55999994</v>
      </c>
      <c r="AN130" s="20">
        <f t="shared" si="14"/>
        <v>0</v>
      </c>
      <c r="AO130" s="6" t="s">
        <v>169</v>
      </c>
      <c r="AP130" s="17"/>
      <c r="AQ130" s="5">
        <v>623841635.55999994</v>
      </c>
      <c r="AR130" s="5">
        <v>85911865.049999997</v>
      </c>
      <c r="AS130" s="5">
        <v>0</v>
      </c>
      <c r="AU130" s="5">
        <v>537929770.50999999</v>
      </c>
      <c r="AV130" s="20">
        <f t="shared" si="16"/>
        <v>0</v>
      </c>
    </row>
    <row r="131" spans="1:72" ht="22.5" x14ac:dyDescent="0.2">
      <c r="A131" s="23" t="s">
        <v>170</v>
      </c>
      <c r="D131" s="25">
        <v>3640846.37</v>
      </c>
      <c r="F131" s="25">
        <v>3640846.37</v>
      </c>
      <c r="G131" s="25"/>
      <c r="I131" s="24"/>
      <c r="J131" s="24"/>
      <c r="K131" s="24"/>
      <c r="L131" s="24"/>
      <c r="M131" s="24"/>
      <c r="N131" s="24"/>
      <c r="O131" s="24"/>
      <c r="Q131" s="32"/>
      <c r="X131" s="20">
        <f t="shared" si="12"/>
        <v>0</v>
      </c>
      <c r="Y131" s="6" t="s">
        <v>170</v>
      </c>
      <c r="Z131" s="5">
        <v>0</v>
      </c>
      <c r="AB131" s="5">
        <v>3640846.37</v>
      </c>
      <c r="AC131" s="5"/>
      <c r="AD131" s="5">
        <v>3640846.37</v>
      </c>
      <c r="AF131" s="20">
        <f t="shared" si="13"/>
        <v>0</v>
      </c>
      <c r="AG131" s="4" t="s">
        <v>170</v>
      </c>
      <c r="AH131" s="5">
        <v>3640846.37</v>
      </c>
      <c r="AJ131" s="5">
        <v>31460917.5</v>
      </c>
      <c r="AL131" s="5">
        <v>35101763.869999997</v>
      </c>
      <c r="AN131" s="20">
        <f t="shared" si="14"/>
        <v>0</v>
      </c>
      <c r="AO131" s="6" t="s">
        <v>170</v>
      </c>
      <c r="AP131" s="4">
        <v>35101763.869999997</v>
      </c>
      <c r="AR131" s="5">
        <v>0</v>
      </c>
      <c r="AT131" s="5">
        <v>35101763.869999997</v>
      </c>
      <c r="AV131" s="20">
        <f t="shared" si="16"/>
        <v>0</v>
      </c>
    </row>
    <row r="132" spans="1:72" x14ac:dyDescent="0.2">
      <c r="A132" s="23" t="s">
        <v>171</v>
      </c>
      <c r="C132" s="25">
        <v>0</v>
      </c>
      <c r="D132" s="25">
        <v>363782258.17000002</v>
      </c>
      <c r="E132" s="29">
        <v>363782258.17000002</v>
      </c>
      <c r="G132" s="39">
        <v>0</v>
      </c>
      <c r="I132" s="24" t="s">
        <v>171</v>
      </c>
      <c r="J132" s="24"/>
      <c r="K132" s="24">
        <v>0</v>
      </c>
      <c r="L132" s="24">
        <v>113430310.79000001</v>
      </c>
      <c r="M132" s="24">
        <v>113430310.79000001</v>
      </c>
      <c r="N132" s="24"/>
      <c r="O132" s="24">
        <v>0</v>
      </c>
      <c r="Q132" s="32" t="s">
        <v>171</v>
      </c>
      <c r="S132" s="31">
        <v>0</v>
      </c>
      <c r="T132" s="22">
        <v>141450945.90000001</v>
      </c>
      <c r="U132" s="22">
        <v>141450945.90000001</v>
      </c>
      <c r="W132" s="22">
        <v>0</v>
      </c>
      <c r="X132" s="20">
        <f t="shared" si="12"/>
        <v>0</v>
      </c>
      <c r="Y132" s="6" t="s">
        <v>171</v>
      </c>
      <c r="AA132" s="5">
        <v>0</v>
      </c>
      <c r="AB132" s="5">
        <v>108901001.48</v>
      </c>
      <c r="AC132" s="5">
        <v>108901001.48</v>
      </c>
      <c r="AE132" s="5">
        <v>0</v>
      </c>
      <c r="AF132" s="20">
        <f t="shared" si="13"/>
        <v>0</v>
      </c>
      <c r="AG132" s="6" t="s">
        <v>171</v>
      </c>
      <c r="AI132" s="5">
        <v>0</v>
      </c>
      <c r="AJ132" s="5">
        <v>114410731.84</v>
      </c>
      <c r="AK132" s="5">
        <v>114410731.84</v>
      </c>
      <c r="AM132" s="5">
        <v>0</v>
      </c>
      <c r="AN132" s="20">
        <f t="shared" si="14"/>
        <v>0</v>
      </c>
      <c r="AO132" s="6" t="s">
        <v>171</v>
      </c>
      <c r="AP132" s="17"/>
      <c r="AQ132" s="5">
        <v>0</v>
      </c>
      <c r="AR132" s="5">
        <v>85911865.049999997</v>
      </c>
      <c r="AS132" s="5">
        <v>85911865.049999997</v>
      </c>
      <c r="AU132" s="5">
        <v>0</v>
      </c>
      <c r="AV132" s="20">
        <f t="shared" si="16"/>
        <v>0</v>
      </c>
    </row>
    <row r="133" spans="1:72" x14ac:dyDescent="0.2">
      <c r="A133" s="23" t="s">
        <v>172</v>
      </c>
      <c r="C133" s="25">
        <v>0</v>
      </c>
      <c r="E133" s="29">
        <v>363782258.17000002</v>
      </c>
      <c r="G133" s="39">
        <v>363782258.17000002</v>
      </c>
      <c r="I133" s="24" t="s">
        <v>172</v>
      </c>
      <c r="J133" s="24"/>
      <c r="K133" s="24">
        <v>0</v>
      </c>
      <c r="L133" s="24"/>
      <c r="M133" s="24">
        <v>113430310.79000001</v>
      </c>
      <c r="N133" s="24"/>
      <c r="O133" s="24">
        <v>113430310.79000001</v>
      </c>
      <c r="Q133" s="32" t="s">
        <v>172</v>
      </c>
      <c r="S133" s="31">
        <v>113430310.79000001</v>
      </c>
      <c r="U133" s="22">
        <v>141450945.90000001</v>
      </c>
      <c r="W133" s="22">
        <v>254881256.69</v>
      </c>
      <c r="X133" s="20">
        <f t="shared" si="12"/>
        <v>0</v>
      </c>
      <c r="Y133" s="6" t="s">
        <v>172</v>
      </c>
      <c r="Z133" s="5"/>
      <c r="AA133" s="22">
        <v>254881256.69</v>
      </c>
      <c r="AB133" s="5"/>
      <c r="AC133" s="22">
        <v>108901001.48</v>
      </c>
      <c r="AD133" s="5"/>
      <c r="AE133" s="22">
        <v>363782258.17000002</v>
      </c>
      <c r="AF133" s="20">
        <f t="shared" si="13"/>
        <v>0</v>
      </c>
      <c r="AG133" s="6" t="s">
        <v>172</v>
      </c>
      <c r="AI133" s="5">
        <v>363782258.17000002</v>
      </c>
      <c r="AK133" s="5">
        <v>114410731.84</v>
      </c>
      <c r="AM133" s="5">
        <v>478192990.00999999</v>
      </c>
      <c r="AN133" s="20">
        <f t="shared" si="14"/>
        <v>0</v>
      </c>
      <c r="AO133" s="6" t="s">
        <v>172</v>
      </c>
      <c r="AP133" s="17"/>
      <c r="AQ133" s="5">
        <v>478192990.00999999</v>
      </c>
      <c r="AS133" s="5">
        <v>85911865.049999997</v>
      </c>
      <c r="AU133" s="5">
        <v>564104855.05999994</v>
      </c>
      <c r="AV133" s="20">
        <f t="shared" si="16"/>
        <v>0</v>
      </c>
    </row>
    <row r="134" spans="1:72" x14ac:dyDescent="0.2">
      <c r="A134" s="23"/>
      <c r="C134" s="25"/>
      <c r="E134" s="29"/>
      <c r="G134" s="39"/>
      <c r="I134" s="24"/>
      <c r="J134" s="24"/>
      <c r="K134" s="24"/>
      <c r="L134" s="24"/>
      <c r="M134" s="24"/>
      <c r="N134" s="24"/>
      <c r="O134" s="24"/>
      <c r="Q134" s="32"/>
      <c r="X134" s="20">
        <f t="shared" si="12"/>
        <v>0</v>
      </c>
      <c r="Y134" s="6"/>
      <c r="Z134" s="5"/>
      <c r="AB134" s="5"/>
      <c r="AD134" s="5"/>
      <c r="AF134" s="20">
        <f t="shared" si="13"/>
        <v>0</v>
      </c>
      <c r="AG134" s="6"/>
      <c r="AI134" s="5"/>
      <c r="AK134" s="5"/>
      <c r="AM134" s="5"/>
      <c r="AN134" s="20">
        <f t="shared" si="14"/>
        <v>0</v>
      </c>
      <c r="AO134" s="6"/>
      <c r="AP134" s="17"/>
      <c r="AQ134" s="5"/>
      <c r="AS134" s="5"/>
      <c r="AU134" s="5"/>
      <c r="AV134" s="20">
        <f t="shared" si="16"/>
        <v>0</v>
      </c>
    </row>
    <row r="135" spans="1:72" x14ac:dyDescent="0.2">
      <c r="A135" s="23"/>
      <c r="C135" s="25"/>
      <c r="E135" s="29"/>
      <c r="G135" s="39"/>
      <c r="I135" s="24"/>
      <c r="J135" s="24"/>
      <c r="K135" s="24"/>
      <c r="L135" s="24"/>
      <c r="M135" s="24"/>
      <c r="N135" s="24"/>
      <c r="O135" s="24"/>
      <c r="Q135" s="32"/>
      <c r="X135" s="20">
        <f t="shared" si="12"/>
        <v>0</v>
      </c>
      <c r="Y135" s="6"/>
      <c r="Z135" s="5"/>
      <c r="AB135" s="5"/>
      <c r="AD135" s="5"/>
      <c r="AF135" s="20">
        <f t="shared" si="13"/>
        <v>0</v>
      </c>
      <c r="AG135" s="6"/>
      <c r="AI135" s="5"/>
      <c r="AK135" s="5"/>
      <c r="AM135" s="5"/>
      <c r="AN135" s="20">
        <f t="shared" si="14"/>
        <v>0</v>
      </c>
      <c r="AO135" s="6"/>
      <c r="AP135" s="17"/>
      <c r="AQ135" s="5"/>
      <c r="AS135" s="5"/>
      <c r="AU135" s="5"/>
      <c r="AV135" s="20">
        <f t="shared" si="16"/>
        <v>0</v>
      </c>
    </row>
    <row r="136" spans="1:72" x14ac:dyDescent="0.2">
      <c r="A136" s="23" t="s">
        <v>182</v>
      </c>
      <c r="C136" s="38">
        <v>0</v>
      </c>
      <c r="E136" s="29">
        <v>1066932861.7</v>
      </c>
      <c r="G136" s="25">
        <v>1066932861.7</v>
      </c>
      <c r="I136" s="24" t="s">
        <v>173</v>
      </c>
      <c r="J136" s="24"/>
      <c r="K136" s="24">
        <v>0</v>
      </c>
      <c r="L136" s="24"/>
      <c r="M136" s="24">
        <v>1066932861.7</v>
      </c>
      <c r="N136" s="24"/>
      <c r="O136" s="24">
        <v>1066932861.7</v>
      </c>
      <c r="Q136" s="32" t="s">
        <v>173</v>
      </c>
      <c r="S136" s="31">
        <v>1066932861.7</v>
      </c>
      <c r="U136" s="22">
        <v>0</v>
      </c>
      <c r="W136" s="22">
        <v>1066932861.7</v>
      </c>
      <c r="X136" s="20">
        <f t="shared" si="12"/>
        <v>0</v>
      </c>
      <c r="Y136" s="6" t="s">
        <v>173</v>
      </c>
      <c r="AA136" s="5">
        <v>1066932861.7</v>
      </c>
      <c r="AB136" s="5"/>
      <c r="AC136" s="5">
        <v>0</v>
      </c>
      <c r="AE136" s="5">
        <v>1066932861.7</v>
      </c>
      <c r="AF136" s="20">
        <f t="shared" si="13"/>
        <v>0</v>
      </c>
      <c r="AG136" s="6" t="s">
        <v>173</v>
      </c>
      <c r="AI136" s="5">
        <v>1066932861.7</v>
      </c>
      <c r="AK136" s="5">
        <v>0</v>
      </c>
      <c r="AM136" s="5">
        <v>1066932861.7</v>
      </c>
      <c r="AN136" s="20">
        <f t="shared" si="14"/>
        <v>0</v>
      </c>
      <c r="AO136" s="6" t="s">
        <v>173</v>
      </c>
      <c r="AP136" s="17"/>
      <c r="AQ136" s="5">
        <v>1066932861.7</v>
      </c>
      <c r="AS136" s="5">
        <v>0</v>
      </c>
      <c r="AU136" s="5">
        <v>1066932861.7</v>
      </c>
      <c r="AV136" s="20">
        <f t="shared" si="16"/>
        <v>0</v>
      </c>
    </row>
    <row r="137" spans="1:72" s="31" customFormat="1" x14ac:dyDescent="0.2">
      <c r="A137" s="23" t="s">
        <v>183</v>
      </c>
      <c r="B137" s="25">
        <v>0</v>
      </c>
      <c r="C137" s="18"/>
      <c r="D137" s="25">
        <v>1082098452.26</v>
      </c>
      <c r="E137" s="29">
        <v>296371809.45999998</v>
      </c>
      <c r="F137" s="25">
        <v>785726642.79999995</v>
      </c>
      <c r="G137" s="18"/>
      <c r="H137" s="20"/>
      <c r="I137" s="24" t="s">
        <v>174</v>
      </c>
      <c r="J137" s="24">
        <v>0</v>
      </c>
      <c r="K137" s="24"/>
      <c r="L137" s="24">
        <v>1075566675.5699999</v>
      </c>
      <c r="M137" s="24">
        <v>87942932.780000001</v>
      </c>
      <c r="N137" s="24">
        <v>987623742.78999996</v>
      </c>
      <c r="O137" s="24"/>
      <c r="P137" s="20"/>
      <c r="Q137" s="32" t="s">
        <v>174</v>
      </c>
      <c r="R137" s="22">
        <v>987623742.78999996</v>
      </c>
      <c r="T137" s="22">
        <v>750804.28</v>
      </c>
      <c r="U137" s="22">
        <v>92322750.640000001</v>
      </c>
      <c r="V137" s="22">
        <v>896051796.42999995</v>
      </c>
      <c r="W137" s="22"/>
      <c r="X137" s="20">
        <f t="shared" si="12"/>
        <v>0</v>
      </c>
      <c r="Y137" s="4" t="s">
        <v>174</v>
      </c>
      <c r="Z137" s="5">
        <v>896051796.42999995</v>
      </c>
      <c r="AA137" s="22"/>
      <c r="AB137" s="5">
        <v>5780972.4100000001</v>
      </c>
      <c r="AC137" s="22">
        <v>116106126.04000001</v>
      </c>
      <c r="AD137" s="5">
        <v>785726642.79999995</v>
      </c>
      <c r="AE137" s="22"/>
      <c r="AF137" s="20">
        <f t="shared" si="13"/>
        <v>0</v>
      </c>
      <c r="AG137" s="6" t="s">
        <v>174</v>
      </c>
      <c r="AH137" s="5">
        <v>785726642.79999995</v>
      </c>
      <c r="AI137" s="22"/>
      <c r="AJ137" s="5">
        <v>46733571.549999997</v>
      </c>
      <c r="AK137" s="5">
        <v>120911947</v>
      </c>
      <c r="AL137" s="5">
        <v>711548267.35000002</v>
      </c>
      <c r="AM137" s="22"/>
      <c r="AN137" s="20">
        <f t="shared" si="14"/>
        <v>0</v>
      </c>
      <c r="AO137" s="6" t="s">
        <v>174</v>
      </c>
      <c r="AP137" s="4">
        <v>711548267.35000002</v>
      </c>
      <c r="AQ137" s="22"/>
      <c r="AR137" s="5">
        <v>10353004</v>
      </c>
      <c r="AS137" s="5">
        <v>120639777.87</v>
      </c>
      <c r="AT137" s="5">
        <v>601261493.48000002</v>
      </c>
      <c r="AU137" s="22"/>
      <c r="AV137" s="20">
        <f t="shared" si="16"/>
        <v>0</v>
      </c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</row>
    <row r="138" spans="1:72" ht="22.5" x14ac:dyDescent="0.2">
      <c r="A138" s="23" t="s">
        <v>184</v>
      </c>
      <c r="C138" s="38">
        <v>0</v>
      </c>
      <c r="D138" s="25">
        <v>11524744.189999999</v>
      </c>
      <c r="E138" s="29">
        <v>15165590.560000001</v>
      </c>
      <c r="G138" s="25">
        <v>3640846.37</v>
      </c>
      <c r="I138" s="23" t="s">
        <v>175</v>
      </c>
      <c r="J138" s="23"/>
      <c r="K138" s="23">
        <v>0</v>
      </c>
      <c r="L138" s="23">
        <v>6167967.5</v>
      </c>
      <c r="M138" s="23">
        <v>8633813.8699999992</v>
      </c>
      <c r="N138" s="23"/>
      <c r="O138" s="23">
        <v>2465846.37</v>
      </c>
      <c r="Q138" s="32" t="s">
        <v>175</v>
      </c>
      <c r="S138" s="31">
        <v>2465846.37</v>
      </c>
      <c r="T138" s="22">
        <v>750804.28</v>
      </c>
      <c r="U138" s="22">
        <v>750804.28</v>
      </c>
      <c r="W138" s="22">
        <v>2465846.37</v>
      </c>
      <c r="X138" s="20">
        <f t="shared" si="12"/>
        <v>0</v>
      </c>
      <c r="Y138" s="42" t="s">
        <v>175</v>
      </c>
      <c r="Z138" s="43"/>
      <c r="AA138" s="44">
        <v>2465846.37</v>
      </c>
      <c r="AB138" s="44">
        <v>4605972.41</v>
      </c>
      <c r="AC138" s="44">
        <v>5780972.4100000001</v>
      </c>
      <c r="AD138" s="43"/>
      <c r="AE138" s="44">
        <v>3640846.37</v>
      </c>
      <c r="AF138" s="20">
        <f t="shared" si="13"/>
        <v>0</v>
      </c>
      <c r="AG138" s="4" t="s">
        <v>175</v>
      </c>
      <c r="AI138" s="5">
        <v>3640846.37</v>
      </c>
      <c r="AJ138" s="5">
        <v>15270654.050000001</v>
      </c>
      <c r="AK138" s="5">
        <v>46733571.549999997</v>
      </c>
      <c r="AM138" s="5">
        <v>35103763.869999997</v>
      </c>
      <c r="AN138" s="20">
        <f t="shared" si="14"/>
        <v>0</v>
      </c>
      <c r="AO138" s="4" t="s">
        <v>175</v>
      </c>
      <c r="AP138" s="17"/>
      <c r="AQ138" s="5">
        <v>35103763.869999997</v>
      </c>
      <c r="AR138" s="5">
        <v>10353004</v>
      </c>
      <c r="AS138" s="5">
        <v>10353004</v>
      </c>
      <c r="AU138" s="5">
        <v>35103763.869999997</v>
      </c>
      <c r="AV138" s="20">
        <f t="shared" si="16"/>
        <v>0</v>
      </c>
    </row>
    <row r="139" spans="1:72" x14ac:dyDescent="0.2">
      <c r="A139" s="23" t="s">
        <v>185</v>
      </c>
      <c r="B139" s="25">
        <v>0</v>
      </c>
      <c r="D139" s="25">
        <v>284847065.26999998</v>
      </c>
      <c r="E139" s="29">
        <v>265144172.47999999</v>
      </c>
      <c r="F139" s="25">
        <v>19702892.789999999</v>
      </c>
      <c r="I139" s="24" t="s">
        <v>176</v>
      </c>
      <c r="J139" s="24">
        <v>0</v>
      </c>
      <c r="K139" s="24"/>
      <c r="L139" s="24">
        <v>81774965.280000001</v>
      </c>
      <c r="M139" s="24">
        <v>70169465.069999993</v>
      </c>
      <c r="N139" s="24">
        <v>11605500.210000001</v>
      </c>
      <c r="O139" s="24"/>
      <c r="Q139" s="32" t="s">
        <v>176</v>
      </c>
      <c r="R139" s="22">
        <v>11605500.210000001</v>
      </c>
      <c r="T139" s="22">
        <v>91571946.359999999</v>
      </c>
      <c r="U139" s="22">
        <v>85654357.650000006</v>
      </c>
      <c r="V139" s="22">
        <v>17523088.920000002</v>
      </c>
      <c r="X139" s="20">
        <f t="shared" si="12"/>
        <v>0</v>
      </c>
      <c r="Y139" s="42" t="s">
        <v>176</v>
      </c>
      <c r="Z139" s="44">
        <v>17523088.920000002</v>
      </c>
      <c r="AA139" s="43"/>
      <c r="AB139" s="44">
        <v>111500153.63</v>
      </c>
      <c r="AC139" s="44">
        <v>109320349.76000001</v>
      </c>
      <c r="AD139" s="44">
        <v>19702892.789999999</v>
      </c>
      <c r="AE139" s="43"/>
      <c r="AF139" s="20">
        <f t="shared" si="13"/>
        <v>0</v>
      </c>
      <c r="AG139" s="6" t="s">
        <v>176</v>
      </c>
      <c r="AH139" s="5">
        <v>19702892.789999999</v>
      </c>
      <c r="AJ139" s="5">
        <v>105641292.95</v>
      </c>
      <c r="AK139" s="5">
        <v>96938187.620000005</v>
      </c>
      <c r="AL139" s="5">
        <v>28405998.120000001</v>
      </c>
      <c r="AN139" s="20">
        <f t="shared" si="14"/>
        <v>0</v>
      </c>
      <c r="AO139" s="6" t="s">
        <v>176</v>
      </c>
      <c r="AP139" s="4">
        <v>28405998.120000001</v>
      </c>
      <c r="AR139" s="5">
        <v>110286773.87</v>
      </c>
      <c r="AS139" s="5">
        <v>108112977.93000001</v>
      </c>
      <c r="AT139" s="5">
        <v>30579794.059999999</v>
      </c>
      <c r="AV139" s="20">
        <f t="shared" si="16"/>
        <v>0</v>
      </c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</row>
    <row r="140" spans="1:72" x14ac:dyDescent="0.2">
      <c r="A140" s="23" t="s">
        <v>186</v>
      </c>
      <c r="B140" s="25">
        <v>0</v>
      </c>
      <c r="D140" s="25">
        <v>265144172.47999999</v>
      </c>
      <c r="E140" s="29">
        <v>221642994.19</v>
      </c>
      <c r="F140" s="25">
        <v>43501178.289999999</v>
      </c>
      <c r="I140" s="24" t="s">
        <v>177</v>
      </c>
      <c r="J140" s="24">
        <v>0</v>
      </c>
      <c r="K140" s="24"/>
      <c r="L140" s="24">
        <v>70169465.069999993</v>
      </c>
      <c r="M140" s="24">
        <v>41978883.829999998</v>
      </c>
      <c r="N140" s="24">
        <v>28190581.239999998</v>
      </c>
      <c r="O140" s="24"/>
      <c r="Q140" s="32" t="s">
        <v>177</v>
      </c>
      <c r="R140" s="22">
        <v>28190581.239999998</v>
      </c>
      <c r="T140" s="22">
        <v>85654357.650000006</v>
      </c>
      <c r="U140" s="22">
        <v>73049962.849999994</v>
      </c>
      <c r="V140" s="22">
        <v>40794976.039999999</v>
      </c>
      <c r="X140" s="20">
        <f t="shared" si="12"/>
        <v>0</v>
      </c>
      <c r="Y140" s="42" t="s">
        <v>177</v>
      </c>
      <c r="Z140" s="44">
        <v>40794976.039999999</v>
      </c>
      <c r="AA140" s="43"/>
      <c r="AB140" s="44">
        <v>109320349.76000001</v>
      </c>
      <c r="AC140" s="44">
        <v>106614147.51000001</v>
      </c>
      <c r="AD140" s="44">
        <v>43501178.289999999</v>
      </c>
      <c r="AE140" s="43"/>
      <c r="AF140" s="20">
        <f t="shared" si="13"/>
        <v>0</v>
      </c>
      <c r="AG140" s="6" t="s">
        <v>177</v>
      </c>
      <c r="AH140" s="5">
        <v>43501178.289999999</v>
      </c>
      <c r="AJ140" s="5">
        <v>96938187.620000005</v>
      </c>
      <c r="AK140" s="5">
        <v>92462974.290000007</v>
      </c>
      <c r="AL140" s="5">
        <v>47976391.619999997</v>
      </c>
      <c r="AN140" s="20">
        <f t="shared" si="14"/>
        <v>0</v>
      </c>
      <c r="AO140" s="6" t="s">
        <v>177</v>
      </c>
      <c r="AP140" s="4">
        <v>47976391.619999997</v>
      </c>
      <c r="AR140" s="5">
        <v>108112977.93000001</v>
      </c>
      <c r="AS140" s="5">
        <v>100822618.04000001</v>
      </c>
      <c r="AT140" s="5">
        <v>55266751.509999998</v>
      </c>
      <c r="AV140" s="20">
        <f t="shared" si="16"/>
        <v>0</v>
      </c>
    </row>
    <row r="141" spans="1:72" x14ac:dyDescent="0.2">
      <c r="A141" s="23" t="s">
        <v>187</v>
      </c>
      <c r="B141" s="25">
        <v>0</v>
      </c>
      <c r="D141" s="25">
        <v>221642994.19</v>
      </c>
      <c r="E141" s="29">
        <v>221642994.19</v>
      </c>
      <c r="F141" s="25">
        <v>0</v>
      </c>
      <c r="I141" s="24" t="s">
        <v>178</v>
      </c>
      <c r="J141" s="24">
        <v>0</v>
      </c>
      <c r="K141" s="24"/>
      <c r="L141" s="24">
        <v>41978883.829999998</v>
      </c>
      <c r="M141" s="24">
        <v>41978883.829999998</v>
      </c>
      <c r="N141" s="24">
        <v>0</v>
      </c>
      <c r="O141" s="24"/>
      <c r="Q141" s="32" t="s">
        <v>179</v>
      </c>
      <c r="R141" s="22">
        <v>0</v>
      </c>
      <c r="T141" s="22">
        <v>73049962.849999994</v>
      </c>
      <c r="U141" s="22">
        <v>73049962.849999994</v>
      </c>
      <c r="V141" s="22">
        <v>0</v>
      </c>
      <c r="X141" s="20">
        <f t="shared" si="12"/>
        <v>0</v>
      </c>
      <c r="Y141" s="42" t="s">
        <v>179</v>
      </c>
      <c r="Z141" s="44">
        <v>0</v>
      </c>
      <c r="AA141" s="43"/>
      <c r="AB141" s="44">
        <v>106614147.51000001</v>
      </c>
      <c r="AC141" s="44">
        <v>106614147.51000001</v>
      </c>
      <c r="AD141" s="44">
        <v>0</v>
      </c>
      <c r="AE141" s="43"/>
      <c r="AF141" s="20">
        <f t="shared" si="13"/>
        <v>0</v>
      </c>
      <c r="AG141" s="6" t="s">
        <v>178</v>
      </c>
      <c r="AH141" s="7">
        <v>0</v>
      </c>
      <c r="AI141" s="45"/>
      <c r="AJ141" s="7">
        <v>92462974.290000007</v>
      </c>
      <c r="AK141" s="7">
        <v>92462974.290000007</v>
      </c>
      <c r="AL141" s="7">
        <v>0</v>
      </c>
      <c r="AM141" s="45"/>
      <c r="AN141" s="20">
        <f t="shared" si="14"/>
        <v>0</v>
      </c>
      <c r="AO141" s="6" t="s">
        <v>178</v>
      </c>
      <c r="AP141" s="4">
        <v>0</v>
      </c>
      <c r="AR141" s="5">
        <v>100822618.04000001</v>
      </c>
      <c r="AS141" s="5">
        <v>100822618.04000001</v>
      </c>
      <c r="AT141" s="5">
        <v>0</v>
      </c>
      <c r="AV141" s="20">
        <f t="shared" si="16"/>
        <v>0</v>
      </c>
    </row>
    <row r="142" spans="1:72" x14ac:dyDescent="0.2">
      <c r="A142" s="23" t="s">
        <v>188</v>
      </c>
      <c r="B142" s="25">
        <v>0</v>
      </c>
      <c r="D142" s="25">
        <v>221642994.19</v>
      </c>
      <c r="F142" s="25">
        <v>221642994.19</v>
      </c>
      <c r="I142" s="24" t="s">
        <v>180</v>
      </c>
      <c r="J142" s="46">
        <v>0</v>
      </c>
      <c r="K142" s="46"/>
      <c r="L142" s="46">
        <v>41978883.829999998</v>
      </c>
      <c r="M142" s="46"/>
      <c r="N142" s="46">
        <v>41978883.829999998</v>
      </c>
      <c r="O142" s="46"/>
      <c r="Q142" s="32" t="s">
        <v>181</v>
      </c>
      <c r="R142" s="22">
        <v>41978883.829999998</v>
      </c>
      <c r="T142" s="22">
        <v>73049962.849999994</v>
      </c>
      <c r="V142" s="22">
        <v>115028846.68000001</v>
      </c>
      <c r="X142" s="20">
        <f t="shared" si="12"/>
        <v>0</v>
      </c>
      <c r="Y142" s="42" t="s">
        <v>181</v>
      </c>
      <c r="Z142" s="47">
        <v>115028846.68000001</v>
      </c>
      <c r="AA142" s="48"/>
      <c r="AB142" s="47">
        <v>106614147.51000001</v>
      </c>
      <c r="AC142" s="47"/>
      <c r="AD142" s="47">
        <v>221642994.19</v>
      </c>
      <c r="AE142" s="48"/>
      <c r="AF142" s="20">
        <f t="shared" si="13"/>
        <v>0</v>
      </c>
      <c r="AG142" s="6" t="s">
        <v>180</v>
      </c>
      <c r="AH142" s="8">
        <v>221642994.19</v>
      </c>
      <c r="AI142" s="49"/>
      <c r="AJ142" s="8">
        <v>92462974.290000007</v>
      </c>
      <c r="AK142" s="49"/>
      <c r="AL142" s="8">
        <v>314105968.48000002</v>
      </c>
      <c r="AM142" s="49"/>
      <c r="AN142" s="20">
        <f t="shared" si="14"/>
        <v>0</v>
      </c>
      <c r="AO142" s="6" t="s">
        <v>180</v>
      </c>
      <c r="AP142" s="9">
        <v>314105968.48000002</v>
      </c>
      <c r="AQ142" s="49"/>
      <c r="AR142" s="8">
        <v>100822618.04000001</v>
      </c>
      <c r="AS142" s="49"/>
      <c r="AT142" s="8">
        <v>414928586.51999998</v>
      </c>
      <c r="AU142" s="49"/>
      <c r="AV142" s="20">
        <f t="shared" si="16"/>
        <v>0</v>
      </c>
    </row>
    <row r="143" spans="1:72" x14ac:dyDescent="0.2">
      <c r="R143" s="50">
        <f>SUM(R9:R142)</f>
        <v>3892303977.4799995</v>
      </c>
      <c r="T143" s="51">
        <f>SUM(T9:T142)</f>
        <v>3810938384.2800012</v>
      </c>
      <c r="V143" s="52">
        <f>SUM(V9:V142)</f>
        <v>4047744904.0799999</v>
      </c>
      <c r="Y143" s="53"/>
      <c r="AG143" s="6"/>
      <c r="AH143" s="10">
        <f>SUM(AH9:AH142)</f>
        <v>4166189525.9000001</v>
      </c>
      <c r="AJ143" s="10">
        <f>SUM(AJ9:AJ142)</f>
        <v>5259150748.5299978</v>
      </c>
      <c r="AL143" s="10">
        <f>SUM(AL9:AL142)</f>
        <v>4339612469.0900002</v>
      </c>
      <c r="AO143" s="6"/>
      <c r="AP143" s="3">
        <f>SUM(AP9:AP142)</f>
        <v>4339612469.0900002</v>
      </c>
      <c r="AR143" s="3">
        <f>SUM(AR9:AR142)</f>
        <v>5019865928.1099997</v>
      </c>
      <c r="AT143" s="3">
        <f>SUM(AT9:AT142)</f>
        <v>4434937423.1399994</v>
      </c>
    </row>
    <row r="144" spans="1:72" x14ac:dyDescent="0.2">
      <c r="A144" s="54"/>
      <c r="B144" s="55"/>
      <c r="C144" s="55"/>
      <c r="D144" s="55"/>
      <c r="E144" s="56"/>
      <c r="F144" s="55"/>
      <c r="G144" s="55"/>
      <c r="S144" s="51">
        <f>SUM(S9:S142)</f>
        <v>3892303977.4799995</v>
      </c>
      <c r="U144" s="51">
        <f>SUM(U9:U142)</f>
        <v>3809938384.2800002</v>
      </c>
      <c r="W144" s="51">
        <f>SUM(W9:W142)</f>
        <v>4047744904.0800009</v>
      </c>
      <c r="Y144" s="53"/>
      <c r="Z144" s="57">
        <f>SUM(Z13:Z142)</f>
        <v>3827739876.6900001</v>
      </c>
      <c r="AA144" s="43"/>
      <c r="AB144" s="57">
        <f>SUM(AB13:AB142)</f>
        <v>924842312.95000005</v>
      </c>
      <c r="AC144" s="43"/>
      <c r="AD144" s="57">
        <f>SUM(AD13:AD142)</f>
        <v>3943097298.1700006</v>
      </c>
      <c r="AE144" s="43"/>
      <c r="AH144" s="10"/>
      <c r="AI144" s="10">
        <f>SUM(AI9:AI142)</f>
        <v>4166684182.8199997</v>
      </c>
      <c r="AJ144" s="10"/>
      <c r="AK144" s="10">
        <f>SUM(AK9:AK142)</f>
        <v>5259150748.5299997</v>
      </c>
      <c r="AL144" s="10"/>
      <c r="AM144" s="10">
        <f>SUM(AM9:AM142)</f>
        <v>4340107126.0100002</v>
      </c>
      <c r="AQ144" s="3">
        <f>SUM(AQ9:AQ142)</f>
        <v>4340107126.0100002</v>
      </c>
      <c r="AS144" s="3">
        <f>SUM(AS9:AS142)</f>
        <v>5019865928.1099997</v>
      </c>
      <c r="AU144" s="3">
        <f>SUM(AU9:AU142)</f>
        <v>4435432080.0600004</v>
      </c>
    </row>
    <row r="145" spans="1:72" x14ac:dyDescent="0.2">
      <c r="A145" s="30"/>
      <c r="B145" s="19">
        <f>SUM(B8:B144)</f>
        <v>1632583225.1099999</v>
      </c>
      <c r="C145" s="58">
        <f>SUM(C8:C144)</f>
        <v>1632583225.1099999</v>
      </c>
      <c r="D145" s="19">
        <f>SUM(D8:D144)</f>
        <v>15049713508.639997</v>
      </c>
      <c r="E145" s="19">
        <f>SUM(E8:E144)</f>
        <v>15049713508.640003</v>
      </c>
      <c r="F145" s="19">
        <f>SUM(F9:F144)</f>
        <v>4166189525.9000001</v>
      </c>
      <c r="G145" s="19">
        <f>SUM(G8:G144)</f>
        <v>4166189525.8999996</v>
      </c>
      <c r="J145" s="59">
        <f>SUM(J9:J144)</f>
        <v>1632583225.1099999</v>
      </c>
      <c r="K145" s="59">
        <f t="shared" ref="K145:O145" si="17">SUM(K9:K144)</f>
        <v>1633183742.2299998</v>
      </c>
      <c r="L145" s="59">
        <f t="shared" si="17"/>
        <v>4277070764.0199995</v>
      </c>
      <c r="M145" s="59">
        <f t="shared" si="17"/>
        <v>4276470246.8999996</v>
      </c>
      <c r="N145" s="59">
        <f t="shared" si="17"/>
        <v>3892303977.4799995</v>
      </c>
      <c r="O145" s="59">
        <f t="shared" si="17"/>
        <v>3892303977.4799995</v>
      </c>
      <c r="Y145" s="6"/>
      <c r="Z145" s="44"/>
      <c r="AA145" s="57">
        <f>SUM(AA13:AA142)</f>
        <v>4047744904.0800009</v>
      </c>
      <c r="AB145" s="44"/>
      <c r="AC145" s="57">
        <f>SUM(AC13:AC142)</f>
        <v>927929513.28999996</v>
      </c>
      <c r="AD145" s="44"/>
      <c r="AE145" s="57">
        <f>SUM(AE13:AE142)</f>
        <v>4166189525.8999996</v>
      </c>
      <c r="AH145" s="50"/>
      <c r="AI145" s="10"/>
      <c r="AJ145" s="50"/>
      <c r="AK145" s="10"/>
      <c r="AL145" s="50"/>
      <c r="AM145" s="10"/>
    </row>
    <row r="146" spans="1:72" x14ac:dyDescent="0.2">
      <c r="W146" s="45"/>
      <c r="X146" s="60"/>
      <c r="Y146" s="11"/>
      <c r="Z146" s="7"/>
      <c r="AA146" s="45"/>
      <c r="AB146" s="7"/>
      <c r="AC146" s="7"/>
      <c r="AD146" s="7"/>
      <c r="AE146" s="45"/>
      <c r="AF146" s="60"/>
      <c r="AG146" s="61"/>
    </row>
    <row r="147" spans="1:72" x14ac:dyDescent="0.2">
      <c r="W147" s="45"/>
      <c r="X147" s="60"/>
      <c r="Y147" s="11"/>
      <c r="Z147" s="7"/>
      <c r="AA147" s="45"/>
      <c r="AB147" s="7"/>
      <c r="AC147" s="45"/>
      <c r="AD147" s="7"/>
      <c r="AE147" s="45"/>
      <c r="AF147" s="60"/>
      <c r="AG147" s="61"/>
    </row>
    <row r="148" spans="1:72" x14ac:dyDescent="0.2">
      <c r="W148" s="45"/>
      <c r="X148" s="60"/>
      <c r="Y148" s="11"/>
      <c r="Z148" s="12"/>
      <c r="AA148" s="45"/>
      <c r="AB148" s="12"/>
      <c r="AC148" s="45"/>
      <c r="AD148" s="12"/>
      <c r="AE148" s="45"/>
      <c r="AF148" s="60"/>
      <c r="AG148" s="61"/>
    </row>
    <row r="149" spans="1:72" s="49" customFormat="1" x14ac:dyDescent="0.2">
      <c r="A149" s="17"/>
      <c r="B149" s="18"/>
      <c r="C149" s="18"/>
      <c r="D149" s="18"/>
      <c r="E149" s="19"/>
      <c r="F149" s="18"/>
      <c r="G149" s="18"/>
      <c r="H149" s="62"/>
      <c r="I149" s="21"/>
      <c r="J149" s="21"/>
      <c r="K149" s="21"/>
      <c r="L149" s="21"/>
      <c r="M149" s="21"/>
      <c r="N149" s="21"/>
      <c r="O149" s="21"/>
      <c r="P149" s="20"/>
      <c r="Q149" s="30"/>
      <c r="R149" s="22"/>
      <c r="S149" s="31"/>
      <c r="T149" s="22"/>
      <c r="U149" s="22"/>
      <c r="V149" s="22"/>
      <c r="W149" s="45"/>
      <c r="X149" s="60"/>
      <c r="Y149" s="61"/>
      <c r="Z149" s="12"/>
      <c r="AA149" s="12"/>
      <c r="AB149" s="12"/>
      <c r="AC149" s="12"/>
      <c r="AD149" s="12"/>
      <c r="AE149" s="12"/>
      <c r="AF149" s="60"/>
      <c r="AG149" s="61"/>
      <c r="AH149" s="22"/>
      <c r="AI149" s="22"/>
      <c r="AJ149" s="22"/>
      <c r="AK149" s="22"/>
      <c r="AL149" s="22"/>
      <c r="AM149" s="22"/>
      <c r="AN149" s="20"/>
      <c r="AO149" s="17"/>
      <c r="AP149" s="22"/>
      <c r="AQ149" s="22"/>
      <c r="AR149" s="22"/>
      <c r="AS149" s="22"/>
      <c r="AT149" s="22"/>
      <c r="AU149" s="22"/>
      <c r="AV149" s="20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</row>
    <row r="150" spans="1:72" x14ac:dyDescent="0.2">
      <c r="W150" s="45"/>
      <c r="X150" s="60"/>
      <c r="Y150" s="61"/>
      <c r="Z150" s="63"/>
      <c r="AA150" s="12"/>
      <c r="AB150" s="63"/>
      <c r="AC150" s="12"/>
      <c r="AD150" s="63"/>
      <c r="AE150" s="12"/>
      <c r="AF150" s="60"/>
      <c r="AG150" s="61"/>
    </row>
    <row r="151" spans="1:72" x14ac:dyDescent="0.2">
      <c r="W151" s="45"/>
      <c r="X151" s="60"/>
      <c r="Y151" s="61"/>
      <c r="Z151" s="45"/>
      <c r="AA151" s="45"/>
      <c r="AB151" s="45"/>
      <c r="AC151" s="45"/>
      <c r="AD151" s="45"/>
      <c r="AE151" s="45"/>
      <c r="AF151" s="60"/>
      <c r="AG151" s="61"/>
      <c r="AN151" s="62"/>
      <c r="AV151" s="62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</row>
    <row r="152" spans="1:72" x14ac:dyDescent="0.2">
      <c r="W152" s="45"/>
      <c r="X152" s="60"/>
      <c r="Y152" s="61"/>
      <c r="Z152" s="45"/>
      <c r="AA152" s="45"/>
      <c r="AB152" s="45"/>
      <c r="AC152" s="45"/>
      <c r="AD152" s="45"/>
      <c r="AE152" s="45"/>
      <c r="AF152" s="60"/>
      <c r="AG152" s="61"/>
    </row>
    <row r="153" spans="1:72" x14ac:dyDescent="0.2">
      <c r="P153" s="62"/>
      <c r="W153" s="45"/>
      <c r="X153" s="60"/>
      <c r="Y153" s="61"/>
      <c r="Z153" s="45"/>
      <c r="AA153" s="45"/>
      <c r="AB153" s="45"/>
      <c r="AC153" s="45"/>
      <c r="AD153" s="45"/>
      <c r="AE153" s="45"/>
      <c r="AF153" s="60"/>
      <c r="AG153" s="61"/>
    </row>
    <row r="154" spans="1:72" x14ac:dyDescent="0.2">
      <c r="W154" s="45"/>
      <c r="X154" s="60"/>
      <c r="Y154" s="61"/>
      <c r="Z154" s="45"/>
      <c r="AA154" s="45"/>
      <c r="AB154" s="45"/>
      <c r="AC154" s="45"/>
      <c r="AD154" s="45"/>
      <c r="AE154" s="45"/>
      <c r="AF154" s="60"/>
      <c r="AG154" s="61"/>
    </row>
    <row r="155" spans="1:72" x14ac:dyDescent="0.2">
      <c r="W155" s="45"/>
      <c r="X155" s="60"/>
      <c r="Y155" s="61"/>
      <c r="Z155" s="45"/>
      <c r="AA155" s="45"/>
      <c r="AB155" s="45"/>
      <c r="AC155" s="45"/>
      <c r="AD155" s="45"/>
      <c r="AE155" s="45"/>
      <c r="AF155" s="60"/>
      <c r="AG155" s="61"/>
    </row>
    <row r="156" spans="1:72" x14ac:dyDescent="0.2">
      <c r="B156" s="22"/>
      <c r="C156" s="22"/>
      <c r="D156" s="22"/>
      <c r="E156" s="31"/>
      <c r="F156" s="22"/>
      <c r="G156" s="22"/>
      <c r="W156" s="45"/>
      <c r="X156" s="60"/>
      <c r="Y156" s="61"/>
      <c r="Z156" s="45"/>
      <c r="AA156" s="45"/>
      <c r="AB156" s="45"/>
      <c r="AC156" s="45"/>
      <c r="AD156" s="45"/>
      <c r="AE156" s="45"/>
      <c r="AF156" s="60"/>
      <c r="AG156" s="61"/>
    </row>
    <row r="157" spans="1:72" x14ac:dyDescent="0.2">
      <c r="B157" s="22"/>
      <c r="C157" s="22"/>
      <c r="D157" s="22"/>
      <c r="E157" s="31"/>
      <c r="F157" s="22"/>
      <c r="G157" s="22"/>
      <c r="W157" s="45"/>
      <c r="X157" s="60"/>
      <c r="Y157" s="61"/>
      <c r="Z157" s="45"/>
      <c r="AA157" s="45"/>
      <c r="AB157" s="45"/>
      <c r="AC157" s="45"/>
      <c r="AD157" s="45"/>
      <c r="AE157" s="45"/>
      <c r="AF157" s="60"/>
      <c r="AG157" s="61"/>
    </row>
    <row r="158" spans="1:72" x14ac:dyDescent="0.2">
      <c r="B158" s="22"/>
      <c r="C158" s="22"/>
      <c r="D158" s="22"/>
      <c r="E158" s="31"/>
      <c r="F158" s="22"/>
      <c r="G158" s="22"/>
      <c r="W158" s="45"/>
      <c r="X158" s="60"/>
      <c r="Y158" s="61"/>
      <c r="Z158" s="45"/>
      <c r="AA158" s="45"/>
      <c r="AB158" s="45"/>
      <c r="AC158" s="45"/>
      <c r="AD158" s="45"/>
      <c r="AE158" s="45"/>
      <c r="AF158" s="60"/>
      <c r="AG158" s="61"/>
    </row>
  </sheetData>
  <mergeCells count="15">
    <mergeCell ref="V6:W6"/>
    <mergeCell ref="J6:K6"/>
    <mergeCell ref="L6:M6"/>
    <mergeCell ref="N6:O6"/>
    <mergeCell ref="R6:S6"/>
    <mergeCell ref="T6:U6"/>
    <mergeCell ref="AP6:AQ6"/>
    <mergeCell ref="AR6:AS6"/>
    <mergeCell ref="AT6:AU6"/>
    <mergeCell ref="Z6:AA6"/>
    <mergeCell ref="AB6:AC6"/>
    <mergeCell ref="AD6:AE6"/>
    <mergeCell ref="AH6:AI6"/>
    <mergeCell ref="AJ6:AK6"/>
    <mergeCell ref="AL6:AM6"/>
  </mergeCells>
  <pageMargins left="0.7" right="0.7" top="0.75" bottom="0.75" header="0.3" footer="0.3"/>
  <pageSetup orientation="portrait" r:id="rId1"/>
  <ignoredErrors>
    <ignoredError sqref="Z144 AB144 AD144" formulaRange="1"/>
    <ignoredError sqref="F1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814"/>
  <sheetViews>
    <sheetView tabSelected="1" topLeftCell="M1" zoomScale="70" zoomScaleNormal="70" workbookViewId="0">
      <selection activeCell="X3" sqref="X3"/>
    </sheetView>
  </sheetViews>
  <sheetFormatPr baseColWidth="10" defaultColWidth="11.42578125" defaultRowHeight="18.75" x14ac:dyDescent="0.3"/>
  <cols>
    <col min="1" max="1" width="54.28515625" customWidth="1"/>
    <col min="2" max="8" width="18.7109375" customWidth="1"/>
    <col min="9" max="9" width="18.7109375" style="100" customWidth="1"/>
    <col min="10" max="11" width="18.7109375" customWidth="1"/>
    <col min="12" max="12" width="21.28515625" customWidth="1"/>
    <col min="13" max="13" width="21.7109375" customWidth="1"/>
    <col min="14" max="14" width="22.28515625" customWidth="1"/>
    <col min="15" max="15" width="3" customWidth="1"/>
    <col min="16" max="16" width="2.5703125" style="129" customWidth="1"/>
    <col min="17" max="17" width="2.5703125" customWidth="1"/>
    <col min="18" max="18" width="64.140625" customWidth="1"/>
    <col min="19" max="20" width="18.7109375" customWidth="1"/>
    <col min="21" max="21" width="19.7109375" customWidth="1"/>
    <col min="22" max="30" width="18.7109375" customWidth="1"/>
    <col min="31" max="31" width="24.42578125" style="80" customWidth="1"/>
    <col min="34" max="34" width="14.28515625" bestFit="1" customWidth="1"/>
  </cols>
  <sheetData>
    <row r="1" spans="1:31" s="79" customFormat="1" ht="23.25" x14ac:dyDescent="0.35">
      <c r="A1" s="77" t="s">
        <v>240</v>
      </c>
      <c r="B1" s="77"/>
      <c r="C1" s="77"/>
      <c r="D1" s="77"/>
      <c r="E1" s="77"/>
      <c r="F1" s="77"/>
      <c r="G1" s="77"/>
      <c r="H1" s="77"/>
      <c r="I1" s="78"/>
      <c r="J1" s="78" t="s">
        <v>237</v>
      </c>
      <c r="P1" s="123"/>
      <c r="S1" s="137" t="s">
        <v>239</v>
      </c>
      <c r="T1" s="137"/>
      <c r="U1" s="137"/>
      <c r="V1" s="137"/>
      <c r="W1" s="137"/>
      <c r="X1" s="137"/>
      <c r="Y1" s="137"/>
      <c r="Z1" s="137"/>
      <c r="AA1" s="137"/>
      <c r="AE1" s="80"/>
    </row>
    <row r="2" spans="1:31" x14ac:dyDescent="0.3">
      <c r="B2" s="81">
        <v>2013</v>
      </c>
      <c r="C2" s="81">
        <v>2014</v>
      </c>
      <c r="D2" s="81">
        <v>2015</v>
      </c>
      <c r="E2" s="81">
        <v>2016</v>
      </c>
      <c r="F2" s="81">
        <v>2017</v>
      </c>
      <c r="G2" s="82">
        <v>2018</v>
      </c>
      <c r="H2" s="82">
        <v>2019</v>
      </c>
      <c r="I2" s="82">
        <v>2020</v>
      </c>
      <c r="J2" s="83">
        <v>2021</v>
      </c>
      <c r="K2" s="83">
        <v>2022</v>
      </c>
      <c r="L2" s="83">
        <v>2023</v>
      </c>
      <c r="M2" s="83">
        <v>2024</v>
      </c>
      <c r="N2" s="83">
        <v>2025</v>
      </c>
      <c r="O2" s="131"/>
      <c r="P2" s="124"/>
      <c r="S2" s="81" t="s">
        <v>210</v>
      </c>
      <c r="T2" s="81" t="s">
        <v>211</v>
      </c>
      <c r="U2" s="81" t="s">
        <v>212</v>
      </c>
      <c r="V2" s="81" t="s">
        <v>213</v>
      </c>
      <c r="W2" s="81" t="s">
        <v>214</v>
      </c>
      <c r="X2" s="81" t="s">
        <v>215</v>
      </c>
      <c r="Y2" s="81" t="s">
        <v>216</v>
      </c>
      <c r="Z2" s="81" t="s">
        <v>217</v>
      </c>
      <c r="AA2" s="81" t="s">
        <v>218</v>
      </c>
      <c r="AB2" s="81" t="s">
        <v>220</v>
      </c>
      <c r="AC2" s="81" t="s">
        <v>221</v>
      </c>
      <c r="AD2" s="81" t="s">
        <v>222</v>
      </c>
      <c r="AE2" s="85" t="s">
        <v>234</v>
      </c>
    </row>
    <row r="3" spans="1:31" ht="30.75" x14ac:dyDescent="0.3">
      <c r="A3" s="86" t="s">
        <v>12</v>
      </c>
      <c r="B3" s="76">
        <v>197081559.56999999</v>
      </c>
      <c r="C3" s="76">
        <v>204298284.36000001</v>
      </c>
      <c r="D3" s="76">
        <v>216708037.25</v>
      </c>
      <c r="E3" s="76">
        <v>222019603.27000001</v>
      </c>
      <c r="F3" s="87">
        <v>236023465.43000004</v>
      </c>
      <c r="G3" s="87">
        <v>249990772.31000003</v>
      </c>
      <c r="H3" s="87">
        <v>292753634.15999997</v>
      </c>
      <c r="I3" s="88">
        <v>330080010.49000007</v>
      </c>
      <c r="J3" s="87">
        <v>350813866.13999993</v>
      </c>
      <c r="K3" s="87">
        <v>389661758.38999999</v>
      </c>
      <c r="L3" s="89">
        <v>413471326.16999996</v>
      </c>
      <c r="M3" s="89">
        <v>439249753.37999994</v>
      </c>
      <c r="N3" s="89">
        <f>AE3</f>
        <v>452241182.46999997</v>
      </c>
      <c r="O3" s="132"/>
      <c r="P3" s="125"/>
      <c r="Q3" s="122"/>
      <c r="R3" s="90" t="s">
        <v>12</v>
      </c>
      <c r="S3" s="76">
        <v>38113476.649999999</v>
      </c>
      <c r="T3" s="76">
        <v>34835586.670000002</v>
      </c>
      <c r="U3" s="76">
        <v>38116322.340000004</v>
      </c>
      <c r="V3" s="76">
        <v>37548838.32</v>
      </c>
      <c r="W3" s="76">
        <v>37726696.18</v>
      </c>
      <c r="X3" s="138">
        <v>38079471.799999997</v>
      </c>
      <c r="Y3" s="76">
        <v>38788436.410000004</v>
      </c>
      <c r="Z3" s="76">
        <v>38050259.75</v>
      </c>
      <c r="AA3" s="87">
        <v>38289600.25</v>
      </c>
      <c r="AB3" s="87">
        <v>37996755.140000001</v>
      </c>
      <c r="AC3" s="87">
        <v>37535271.310000002</v>
      </c>
      <c r="AD3" s="87">
        <v>37160467.649999999</v>
      </c>
      <c r="AE3" s="74">
        <f>SUM(S3:AD3)</f>
        <v>452241182.46999997</v>
      </c>
    </row>
    <row r="4" spans="1:31" x14ac:dyDescent="0.3">
      <c r="B4" s="91"/>
      <c r="C4" s="91"/>
      <c r="D4" s="91"/>
      <c r="E4" s="91"/>
      <c r="F4" s="91"/>
      <c r="G4" s="91"/>
      <c r="H4" s="91"/>
      <c r="I4" s="91"/>
      <c r="J4" s="91"/>
      <c r="K4" s="91"/>
      <c r="P4" s="126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</row>
    <row r="5" spans="1:31" x14ac:dyDescent="0.3">
      <c r="B5" s="91"/>
      <c r="C5" s="91"/>
      <c r="D5" s="91"/>
      <c r="E5" s="91"/>
      <c r="F5" s="91"/>
      <c r="G5" s="91"/>
      <c r="H5" s="91"/>
      <c r="I5" s="91"/>
      <c r="J5" s="91"/>
      <c r="K5" s="91"/>
      <c r="P5" s="124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</row>
    <row r="6" spans="1:31" x14ac:dyDescent="0.3">
      <c r="B6" s="91"/>
      <c r="C6" s="91"/>
      <c r="D6" s="91"/>
      <c r="E6" s="91"/>
      <c r="F6" s="91"/>
      <c r="G6" s="91"/>
      <c r="H6" s="91"/>
      <c r="I6" s="91"/>
      <c r="J6" s="91"/>
      <c r="K6" s="91"/>
      <c r="P6" s="124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</row>
    <row r="7" spans="1:31" x14ac:dyDescent="0.3">
      <c r="B7" s="91"/>
      <c r="C7" s="91"/>
      <c r="D7" s="91"/>
      <c r="E7" s="91"/>
      <c r="F7" s="91"/>
      <c r="G7" s="91"/>
      <c r="H7" s="91"/>
      <c r="I7" s="91"/>
      <c r="J7" s="91"/>
      <c r="K7" s="91"/>
      <c r="P7" s="124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</row>
    <row r="8" spans="1:31" x14ac:dyDescent="0.3">
      <c r="B8" s="91"/>
      <c r="C8" s="91"/>
      <c r="D8" s="91"/>
      <c r="E8" s="91"/>
      <c r="F8" s="91"/>
      <c r="G8" s="91"/>
      <c r="H8" s="91"/>
      <c r="I8" s="91"/>
      <c r="J8" s="91"/>
      <c r="K8" s="91"/>
      <c r="P8" s="124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</row>
    <row r="9" spans="1:31" x14ac:dyDescent="0.3">
      <c r="B9" s="91"/>
      <c r="C9" s="91"/>
      <c r="D9" s="91"/>
      <c r="E9" s="91"/>
      <c r="F9" s="91"/>
      <c r="G9" s="91"/>
      <c r="H9" s="91"/>
      <c r="I9" s="91"/>
      <c r="J9" s="91"/>
      <c r="K9" s="91"/>
      <c r="P9" s="124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</row>
    <row r="10" spans="1:31" x14ac:dyDescent="0.3">
      <c r="B10" s="91"/>
      <c r="C10" s="91"/>
      <c r="D10" s="91"/>
      <c r="E10" s="91"/>
      <c r="F10" s="91"/>
      <c r="G10" s="91"/>
      <c r="H10" s="91"/>
      <c r="I10" s="91"/>
      <c r="J10" s="91"/>
      <c r="K10" s="91"/>
      <c r="P10" s="124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</row>
    <row r="11" spans="1:31" x14ac:dyDescent="0.3">
      <c r="B11" s="91"/>
      <c r="C11" s="91"/>
      <c r="D11" s="91"/>
      <c r="E11" s="91"/>
      <c r="F11" s="91"/>
      <c r="G11" s="91"/>
      <c r="H11" s="91"/>
      <c r="I11" s="91"/>
      <c r="J11" s="91"/>
      <c r="K11" s="91"/>
      <c r="P11" s="124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</row>
    <row r="12" spans="1:31" x14ac:dyDescent="0.3">
      <c r="B12" s="91"/>
      <c r="C12" s="91"/>
      <c r="D12" s="91"/>
      <c r="E12" s="91"/>
      <c r="F12" s="91"/>
      <c r="G12" s="91"/>
      <c r="H12" s="91"/>
      <c r="I12" s="91"/>
      <c r="J12" s="91"/>
      <c r="K12" s="91"/>
      <c r="P12" s="124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</row>
    <row r="13" spans="1:31" x14ac:dyDescent="0.3">
      <c r="B13" s="91"/>
      <c r="C13" s="91"/>
      <c r="D13" s="91"/>
      <c r="E13" s="91"/>
      <c r="F13" s="91"/>
      <c r="G13" s="91"/>
      <c r="H13" s="91"/>
      <c r="I13" s="91"/>
      <c r="J13" s="91"/>
      <c r="K13" s="91"/>
      <c r="P13" s="124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</row>
    <row r="14" spans="1:31" x14ac:dyDescent="0.3">
      <c r="B14" s="91"/>
      <c r="C14" s="91"/>
      <c r="D14" s="91"/>
      <c r="E14" s="91"/>
      <c r="F14" s="91"/>
      <c r="G14" s="91"/>
      <c r="H14" s="91"/>
      <c r="I14" s="91"/>
      <c r="J14" s="91"/>
      <c r="K14" s="91"/>
      <c r="P14" s="124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</row>
    <row r="15" spans="1:31" x14ac:dyDescent="0.3">
      <c r="B15" s="91"/>
      <c r="C15" s="91"/>
      <c r="D15" s="91"/>
      <c r="E15" s="91"/>
      <c r="F15" s="91"/>
      <c r="G15" s="91"/>
      <c r="H15" s="91"/>
      <c r="I15" s="91"/>
      <c r="J15" s="91"/>
      <c r="K15" s="91"/>
      <c r="P15" s="124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</row>
    <row r="16" spans="1:31" x14ac:dyDescent="0.3">
      <c r="B16" s="91"/>
      <c r="C16" s="91"/>
      <c r="D16" s="91"/>
      <c r="E16" s="91"/>
      <c r="F16" s="91"/>
      <c r="G16" s="91"/>
      <c r="H16" s="91"/>
      <c r="I16" s="91"/>
      <c r="J16" s="91"/>
      <c r="K16" s="91"/>
      <c r="P16" s="124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</row>
    <row r="17" spans="1:31" x14ac:dyDescent="0.3">
      <c r="B17" s="91"/>
      <c r="C17" s="91"/>
      <c r="D17" s="91"/>
      <c r="E17" s="91"/>
      <c r="F17" s="91"/>
      <c r="G17" s="91"/>
      <c r="H17" s="91"/>
      <c r="I17" s="91"/>
      <c r="J17" s="91"/>
      <c r="K17" s="91"/>
      <c r="P17" s="124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</row>
    <row r="18" spans="1:31" x14ac:dyDescent="0.3">
      <c r="B18" s="91"/>
      <c r="C18" s="91"/>
      <c r="D18" s="91"/>
      <c r="E18" s="91"/>
      <c r="F18" s="91"/>
      <c r="G18" s="91"/>
      <c r="H18" s="91"/>
      <c r="I18" s="91"/>
      <c r="J18" s="91"/>
      <c r="K18" s="91"/>
      <c r="P18" s="124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</row>
    <row r="19" spans="1:31" x14ac:dyDescent="0.3">
      <c r="B19" s="91"/>
      <c r="C19" s="91"/>
      <c r="D19" s="91"/>
      <c r="E19" s="91"/>
      <c r="F19" s="91"/>
      <c r="G19" s="91"/>
      <c r="H19" s="91"/>
      <c r="I19" s="91"/>
      <c r="J19" s="91"/>
      <c r="K19" s="91"/>
      <c r="P19" s="124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</row>
    <row r="20" spans="1:31" x14ac:dyDescent="0.3">
      <c r="B20" s="91"/>
      <c r="C20" s="91"/>
      <c r="D20" s="91"/>
      <c r="E20" s="91"/>
      <c r="F20" s="91"/>
      <c r="G20" s="91"/>
      <c r="H20" s="91"/>
      <c r="I20" s="91"/>
      <c r="J20" s="91"/>
      <c r="K20" s="91"/>
      <c r="P20" s="124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</row>
    <row r="21" spans="1:31" x14ac:dyDescent="0.3">
      <c r="B21" s="91"/>
      <c r="C21" s="91"/>
      <c r="D21" s="91"/>
      <c r="E21" s="91"/>
      <c r="F21" s="91"/>
      <c r="G21" s="91"/>
      <c r="H21" s="91"/>
      <c r="I21" s="91"/>
      <c r="J21" s="91"/>
      <c r="K21" s="91"/>
      <c r="P21" s="124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1" x14ac:dyDescent="0.3">
      <c r="B22" s="91"/>
      <c r="C22" s="91"/>
      <c r="D22" s="91"/>
      <c r="E22" s="91"/>
      <c r="F22" s="91"/>
      <c r="G22" s="91"/>
      <c r="H22" s="91"/>
      <c r="I22" s="91"/>
      <c r="J22" s="91"/>
      <c r="K22" s="91"/>
      <c r="P22" s="124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</row>
    <row r="23" spans="1:31" x14ac:dyDescent="0.3">
      <c r="B23" s="91"/>
      <c r="C23" s="91"/>
      <c r="D23" s="91"/>
      <c r="E23" s="91"/>
      <c r="F23" s="91"/>
      <c r="G23" s="91"/>
      <c r="H23" s="91"/>
      <c r="I23" s="91"/>
      <c r="J23" s="91"/>
      <c r="K23" s="91"/>
      <c r="P23" s="124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</row>
    <row r="24" spans="1:31" x14ac:dyDescent="0.3">
      <c r="B24" s="81">
        <v>2013</v>
      </c>
      <c r="C24" s="81">
        <v>2014</v>
      </c>
      <c r="D24" s="81">
        <v>2015</v>
      </c>
      <c r="E24" s="81">
        <v>2016</v>
      </c>
      <c r="F24" s="81">
        <v>2017</v>
      </c>
      <c r="G24" s="82">
        <v>2018</v>
      </c>
      <c r="H24" s="93">
        <v>2019</v>
      </c>
      <c r="I24" s="82">
        <v>2020</v>
      </c>
      <c r="J24" s="83">
        <v>2021</v>
      </c>
      <c r="K24" s="83">
        <v>2022</v>
      </c>
      <c r="L24" s="83">
        <v>2023</v>
      </c>
      <c r="M24" s="83">
        <v>2024</v>
      </c>
      <c r="N24" s="83">
        <v>2025</v>
      </c>
      <c r="O24" s="131"/>
      <c r="P24" s="124"/>
      <c r="S24" s="83" t="s">
        <v>210</v>
      </c>
      <c r="T24" s="81" t="s">
        <v>211</v>
      </c>
      <c r="U24" s="81" t="s">
        <v>212</v>
      </c>
      <c r="V24" s="81" t="s">
        <v>213</v>
      </c>
      <c r="W24" s="81" t="s">
        <v>214</v>
      </c>
      <c r="X24" s="81" t="s">
        <v>215</v>
      </c>
      <c r="Y24" s="81" t="s">
        <v>216</v>
      </c>
      <c r="Z24" s="81" t="s">
        <v>217</v>
      </c>
      <c r="AA24" s="81" t="s">
        <v>218</v>
      </c>
      <c r="AB24" s="81" t="s">
        <v>220</v>
      </c>
      <c r="AC24" s="81" t="s">
        <v>221</v>
      </c>
      <c r="AD24" s="81" t="s">
        <v>222</v>
      </c>
      <c r="AE24" s="85" t="s">
        <v>234</v>
      </c>
    </row>
    <row r="25" spans="1:31" ht="30.75" x14ac:dyDescent="0.3">
      <c r="A25" s="90" t="s">
        <v>13</v>
      </c>
      <c r="B25" s="76">
        <v>13255951.949999999</v>
      </c>
      <c r="C25" s="76">
        <v>11007539.85</v>
      </c>
      <c r="D25" s="76">
        <v>9633115.25</v>
      </c>
      <c r="E25" s="76">
        <v>8615552.4600000009</v>
      </c>
      <c r="F25" s="76">
        <v>9066194.8399999999</v>
      </c>
      <c r="G25" s="94">
        <v>10725299.309999999</v>
      </c>
      <c r="H25" s="94">
        <v>8536339.9299999997</v>
      </c>
      <c r="I25" s="95">
        <v>2331668.8200000003</v>
      </c>
      <c r="J25" s="94">
        <v>5045786</v>
      </c>
      <c r="K25" s="87">
        <v>15489002.380000001</v>
      </c>
      <c r="L25" s="89">
        <v>17023122.859999999</v>
      </c>
      <c r="M25" s="89">
        <v>14241533.16</v>
      </c>
      <c r="N25" s="89">
        <f>AE25</f>
        <v>11968554.689999999</v>
      </c>
      <c r="O25" s="132"/>
      <c r="P25" s="125"/>
      <c r="Q25" s="122"/>
      <c r="R25" s="90" t="s">
        <v>13</v>
      </c>
      <c r="S25" s="96">
        <v>1016608.59</v>
      </c>
      <c r="T25" s="76">
        <v>1076876.06</v>
      </c>
      <c r="U25" s="76">
        <v>1112491.83</v>
      </c>
      <c r="V25" s="76">
        <v>1105775.8800000001</v>
      </c>
      <c r="W25" s="76">
        <v>882099.88</v>
      </c>
      <c r="X25" s="76">
        <v>826788.71</v>
      </c>
      <c r="Y25" s="76">
        <v>875157.1</v>
      </c>
      <c r="Z25" s="76">
        <v>802663.45000000007</v>
      </c>
      <c r="AA25" s="87">
        <v>838882.75</v>
      </c>
      <c r="AB25" s="87">
        <v>908809.28</v>
      </c>
      <c r="AC25" s="87">
        <v>950375.3</v>
      </c>
      <c r="AD25" s="87">
        <v>1572025.86</v>
      </c>
      <c r="AE25" s="74">
        <f>SUM(S25:AD25 )</f>
        <v>11968554.689999999</v>
      </c>
    </row>
    <row r="26" spans="1:31" x14ac:dyDescent="0.3">
      <c r="B26" s="91"/>
      <c r="C26" s="91"/>
      <c r="D26" s="91"/>
      <c r="E26" s="91"/>
      <c r="F26" s="91"/>
      <c r="G26" s="91"/>
      <c r="H26" s="91"/>
      <c r="I26" s="91"/>
      <c r="J26" s="91"/>
      <c r="K26" s="91"/>
      <c r="P26" s="124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1" x14ac:dyDescent="0.3">
      <c r="B27" s="91"/>
      <c r="C27" s="91"/>
      <c r="D27" s="91"/>
      <c r="E27" s="91"/>
      <c r="F27" s="91"/>
      <c r="G27" s="91"/>
      <c r="H27" s="91"/>
      <c r="I27" s="91"/>
      <c r="J27" s="91"/>
      <c r="K27" s="91"/>
      <c r="P27" s="124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1" x14ac:dyDescent="0.3">
      <c r="B28" s="91"/>
      <c r="C28" s="91"/>
      <c r="D28" s="91"/>
      <c r="E28" s="91"/>
      <c r="F28" s="91"/>
      <c r="G28" s="91"/>
      <c r="H28" s="91"/>
      <c r="I28" s="91"/>
      <c r="J28" s="91"/>
      <c r="K28" s="91"/>
      <c r="P28" s="124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1" x14ac:dyDescent="0.3">
      <c r="B29" s="91"/>
      <c r="C29" s="91"/>
      <c r="D29" s="91"/>
      <c r="E29" s="91"/>
      <c r="F29" s="91"/>
      <c r="G29" s="91"/>
      <c r="H29" s="91"/>
      <c r="I29" s="91"/>
      <c r="J29" s="91"/>
      <c r="K29" s="91"/>
      <c r="P29" s="124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1" x14ac:dyDescent="0.3">
      <c r="B30" s="91"/>
      <c r="C30" s="91"/>
      <c r="D30" s="91"/>
      <c r="E30" s="91"/>
      <c r="F30" s="91"/>
      <c r="G30" s="91"/>
      <c r="H30" s="91"/>
      <c r="I30" s="91"/>
      <c r="J30" s="91"/>
      <c r="K30" s="91"/>
      <c r="P30" s="124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1" x14ac:dyDescent="0.3">
      <c r="B31" s="91"/>
      <c r="C31" s="91"/>
      <c r="D31" s="91"/>
      <c r="E31" s="91"/>
      <c r="F31" s="91"/>
      <c r="G31" s="91"/>
      <c r="H31" s="91"/>
      <c r="I31" s="91"/>
      <c r="J31" s="91"/>
      <c r="K31" s="91"/>
      <c r="P31" s="124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1" x14ac:dyDescent="0.3">
      <c r="B32" s="91"/>
      <c r="C32" s="91"/>
      <c r="D32" s="91"/>
      <c r="E32" s="91"/>
      <c r="F32" s="91"/>
      <c r="G32" s="91"/>
      <c r="H32" s="91"/>
      <c r="I32" s="91"/>
      <c r="J32" s="91"/>
      <c r="K32" s="91"/>
      <c r="P32" s="124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1" x14ac:dyDescent="0.3">
      <c r="B33" s="91"/>
      <c r="C33" s="91"/>
      <c r="D33" s="91"/>
      <c r="E33" s="91"/>
      <c r="F33" s="91"/>
      <c r="G33" s="91"/>
      <c r="H33" s="91"/>
      <c r="I33" s="91"/>
      <c r="J33" s="91"/>
      <c r="K33" s="91"/>
      <c r="P33" s="124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1" x14ac:dyDescent="0.3">
      <c r="B34" s="91"/>
      <c r="C34" s="91"/>
      <c r="D34" s="91"/>
      <c r="E34" s="91"/>
      <c r="F34" s="91"/>
      <c r="G34" s="91"/>
      <c r="H34" s="91"/>
      <c r="I34" s="91"/>
      <c r="J34" s="91"/>
      <c r="K34" s="91"/>
      <c r="P34" s="124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1" x14ac:dyDescent="0.3">
      <c r="B35" s="91"/>
      <c r="C35" s="91"/>
      <c r="D35" s="91"/>
      <c r="E35" s="91"/>
      <c r="F35" s="91"/>
      <c r="G35" s="91"/>
      <c r="H35" s="91"/>
      <c r="I35" s="91"/>
      <c r="J35" s="91"/>
      <c r="K35" s="91"/>
      <c r="P35" s="124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1" x14ac:dyDescent="0.3">
      <c r="B36" s="91"/>
      <c r="C36" s="91"/>
      <c r="D36" s="91"/>
      <c r="E36" s="91"/>
      <c r="F36" s="91"/>
      <c r="G36" s="91"/>
      <c r="H36" s="91"/>
      <c r="I36" s="91"/>
      <c r="J36" s="91"/>
      <c r="K36" s="91"/>
      <c r="P36" s="124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1" x14ac:dyDescent="0.3">
      <c r="B37" s="91"/>
      <c r="C37" s="91"/>
      <c r="D37" s="91"/>
      <c r="E37" s="91"/>
      <c r="F37" s="91"/>
      <c r="G37" s="91"/>
      <c r="H37" s="91"/>
      <c r="I37" s="91"/>
      <c r="J37" s="91"/>
      <c r="K37" s="91"/>
      <c r="P37" s="124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1" x14ac:dyDescent="0.3">
      <c r="B38" s="91"/>
      <c r="C38" s="91"/>
      <c r="D38" s="91"/>
      <c r="E38" s="91"/>
      <c r="F38" s="91"/>
      <c r="G38" s="91"/>
      <c r="H38" s="91"/>
      <c r="I38" s="91"/>
      <c r="J38" s="91"/>
      <c r="K38" s="91"/>
      <c r="P38" s="124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1" x14ac:dyDescent="0.3">
      <c r="B39" s="91"/>
      <c r="C39" s="91"/>
      <c r="D39" s="91"/>
      <c r="E39" s="91"/>
      <c r="F39" s="91"/>
      <c r="G39" s="91"/>
      <c r="H39" s="91"/>
      <c r="I39" s="91"/>
      <c r="J39" s="91"/>
      <c r="K39" s="91"/>
      <c r="P39" s="124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  <row r="40" spans="1:31" x14ac:dyDescent="0.3">
      <c r="B40" s="91"/>
      <c r="C40" s="91"/>
      <c r="D40" s="91"/>
      <c r="E40" s="91"/>
      <c r="F40" s="91"/>
      <c r="G40" s="91"/>
      <c r="H40" s="91"/>
      <c r="I40" s="91"/>
      <c r="J40" s="91"/>
      <c r="K40" s="91"/>
      <c r="P40" s="124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</row>
    <row r="41" spans="1:31" x14ac:dyDescent="0.3">
      <c r="B41" s="91"/>
      <c r="C41" s="91"/>
      <c r="D41" s="91"/>
      <c r="E41" s="91"/>
      <c r="F41" s="91"/>
      <c r="G41" s="91"/>
      <c r="H41" s="91"/>
      <c r="I41" s="91"/>
      <c r="J41" s="91"/>
      <c r="K41" s="91"/>
      <c r="P41" s="124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</row>
    <row r="42" spans="1:31" x14ac:dyDescent="0.3">
      <c r="B42" s="91"/>
      <c r="C42" s="91"/>
      <c r="D42" s="91"/>
      <c r="E42" s="91"/>
      <c r="F42" s="91"/>
      <c r="G42" s="91"/>
      <c r="H42" s="91"/>
      <c r="I42" s="91"/>
      <c r="J42" s="91"/>
      <c r="K42" s="91"/>
      <c r="P42" s="124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</row>
    <row r="43" spans="1:31" x14ac:dyDescent="0.3">
      <c r="B43" s="91"/>
      <c r="C43" s="91"/>
      <c r="D43" s="91"/>
      <c r="E43" s="91"/>
      <c r="F43" s="91"/>
      <c r="G43" s="91"/>
      <c r="H43" s="91"/>
      <c r="I43" s="91"/>
      <c r="J43" s="91"/>
      <c r="K43" s="91"/>
      <c r="P43" s="124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</row>
    <row r="44" spans="1:31" x14ac:dyDescent="0.3">
      <c r="B44" s="91"/>
      <c r="C44" s="91"/>
      <c r="D44" s="91"/>
      <c r="E44" s="91"/>
      <c r="F44" s="91"/>
      <c r="G44" s="91"/>
      <c r="H44" s="91"/>
      <c r="I44" s="91"/>
      <c r="J44" s="91"/>
      <c r="K44" s="91"/>
      <c r="P44" s="124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</row>
    <row r="45" spans="1:31" x14ac:dyDescent="0.3">
      <c r="B45" s="91"/>
      <c r="C45" s="91"/>
      <c r="D45" s="91"/>
      <c r="E45" s="91"/>
      <c r="F45" s="91"/>
      <c r="G45" s="91"/>
      <c r="H45" s="91"/>
      <c r="I45" s="91"/>
      <c r="J45" s="91"/>
      <c r="K45" s="91"/>
      <c r="P45" s="124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</row>
    <row r="46" spans="1:31" x14ac:dyDescent="0.3">
      <c r="B46" s="81">
        <v>2013</v>
      </c>
      <c r="C46" s="81">
        <v>2014</v>
      </c>
      <c r="D46" s="81">
        <v>2015</v>
      </c>
      <c r="E46" s="81">
        <v>2016</v>
      </c>
      <c r="F46" s="81">
        <v>2017</v>
      </c>
      <c r="G46" s="82">
        <v>2018</v>
      </c>
      <c r="H46" s="93">
        <v>2019</v>
      </c>
      <c r="I46" s="82">
        <v>2020</v>
      </c>
      <c r="J46" s="83">
        <v>2021</v>
      </c>
      <c r="K46" s="83">
        <v>2022</v>
      </c>
      <c r="L46" s="83">
        <v>2023</v>
      </c>
      <c r="M46" s="83">
        <v>2024</v>
      </c>
      <c r="N46" s="83">
        <v>2025</v>
      </c>
      <c r="O46" s="131"/>
      <c r="P46" s="124"/>
      <c r="S46" s="81" t="s">
        <v>210</v>
      </c>
      <c r="T46" s="81" t="s">
        <v>211</v>
      </c>
      <c r="U46" s="81" t="s">
        <v>212</v>
      </c>
      <c r="V46" s="81" t="s">
        <v>213</v>
      </c>
      <c r="W46" s="81" t="s">
        <v>214</v>
      </c>
      <c r="X46" s="81" t="s">
        <v>215</v>
      </c>
      <c r="Y46" s="81" t="s">
        <v>216</v>
      </c>
      <c r="Z46" s="81" t="s">
        <v>217</v>
      </c>
      <c r="AA46" s="81" t="s">
        <v>218</v>
      </c>
      <c r="AB46" s="81" t="s">
        <v>220</v>
      </c>
      <c r="AC46" s="81" t="s">
        <v>221</v>
      </c>
      <c r="AD46" s="81" t="s">
        <v>222</v>
      </c>
      <c r="AE46" s="85" t="s">
        <v>234</v>
      </c>
    </row>
    <row r="47" spans="1:31" ht="30.75" customHeight="1" x14ac:dyDescent="0.3">
      <c r="A47" s="90" t="s">
        <v>14</v>
      </c>
      <c r="B47" s="76">
        <v>38463659.560000002</v>
      </c>
      <c r="C47" s="76">
        <v>46956045.549999997</v>
      </c>
      <c r="D47" s="76">
        <v>46515003.990000002</v>
      </c>
      <c r="E47" s="76">
        <v>55443619.960000001</v>
      </c>
      <c r="F47" s="76">
        <v>55586721.939999998</v>
      </c>
      <c r="G47" s="94">
        <v>59676600.480000004</v>
      </c>
      <c r="H47" s="94">
        <v>63493198.75</v>
      </c>
      <c r="I47" s="95">
        <v>64019458.840000004</v>
      </c>
      <c r="J47" s="94">
        <v>75532636.299999997</v>
      </c>
      <c r="K47" s="87">
        <v>80327072.920000002</v>
      </c>
      <c r="L47" s="89">
        <v>87686475.140000015</v>
      </c>
      <c r="M47" s="89">
        <v>98422614.020000011</v>
      </c>
      <c r="N47" s="89">
        <f>AE47</f>
        <v>102486446.41000001</v>
      </c>
      <c r="O47" s="132"/>
      <c r="P47" s="125"/>
      <c r="Q47" s="122"/>
      <c r="R47" s="90" t="s">
        <v>14</v>
      </c>
      <c r="S47" s="76">
        <v>9625775.9199999999</v>
      </c>
      <c r="T47" s="76">
        <v>8154757.4400000004</v>
      </c>
      <c r="U47" s="76">
        <v>9079626.3599999994</v>
      </c>
      <c r="V47" s="76">
        <v>10153418.550000001</v>
      </c>
      <c r="W47" s="76">
        <v>9188563.0700000003</v>
      </c>
      <c r="X47" s="76">
        <v>7459234.9199999999</v>
      </c>
      <c r="Y47" s="76">
        <v>7331550.04</v>
      </c>
      <c r="Z47" s="76">
        <v>9097616.540000001</v>
      </c>
      <c r="AA47" s="87">
        <v>6860078.6699999999</v>
      </c>
      <c r="AB47" s="87">
        <v>8353313.2599999998</v>
      </c>
      <c r="AC47" s="87">
        <v>13587736.25</v>
      </c>
      <c r="AD47" s="87">
        <v>3594775.39</v>
      </c>
      <c r="AE47" s="74">
        <f>SUM(S47:AD47 )</f>
        <v>102486446.41000001</v>
      </c>
    </row>
    <row r="48" spans="1:31" x14ac:dyDescent="0.3">
      <c r="B48" s="91"/>
      <c r="C48" s="91"/>
      <c r="D48" s="91"/>
      <c r="E48" s="91"/>
      <c r="F48" s="91"/>
      <c r="G48" s="91"/>
      <c r="H48" s="91"/>
      <c r="I48" s="91"/>
      <c r="J48" s="91"/>
      <c r="K48" s="91"/>
      <c r="P48" s="124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</row>
    <row r="49" spans="2:30" x14ac:dyDescent="0.3">
      <c r="B49" s="91"/>
      <c r="C49" s="91"/>
      <c r="D49" s="91"/>
      <c r="E49" s="91"/>
      <c r="F49" s="91"/>
      <c r="G49" s="91"/>
      <c r="H49" s="91"/>
      <c r="I49" s="91"/>
      <c r="J49" s="91"/>
      <c r="K49" s="91"/>
      <c r="P49" s="124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</row>
    <row r="50" spans="2:30" x14ac:dyDescent="0.3">
      <c r="B50" s="91"/>
      <c r="C50" s="91"/>
      <c r="D50" s="91"/>
      <c r="E50" s="91"/>
      <c r="F50" s="91"/>
      <c r="G50" s="91"/>
      <c r="H50" s="91"/>
      <c r="I50" s="91"/>
      <c r="J50" s="91"/>
      <c r="K50" s="91"/>
      <c r="P50" s="124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</row>
    <row r="51" spans="2:30" x14ac:dyDescent="0.3">
      <c r="B51" s="91"/>
      <c r="C51" s="91"/>
      <c r="D51" s="91"/>
      <c r="E51" s="91"/>
      <c r="F51" s="91"/>
      <c r="G51" s="91"/>
      <c r="H51" s="91"/>
      <c r="I51" s="91"/>
      <c r="J51" s="91"/>
      <c r="K51" s="91"/>
      <c r="P51" s="124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</row>
    <row r="52" spans="2:30" x14ac:dyDescent="0.3">
      <c r="B52" s="91"/>
      <c r="C52" s="91"/>
      <c r="D52" s="91"/>
      <c r="E52" s="91"/>
      <c r="F52" s="91"/>
      <c r="G52" s="91"/>
      <c r="H52" s="91"/>
      <c r="I52" s="91"/>
      <c r="J52" s="91"/>
      <c r="K52" s="91"/>
      <c r="P52" s="124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</row>
    <row r="53" spans="2:30" x14ac:dyDescent="0.3">
      <c r="B53" s="91"/>
      <c r="C53" s="91"/>
      <c r="D53" s="91"/>
      <c r="E53" s="91"/>
      <c r="F53" s="91"/>
      <c r="G53" s="91"/>
      <c r="H53" s="91"/>
      <c r="I53" s="91"/>
      <c r="J53" s="91"/>
      <c r="K53" s="91"/>
      <c r="P53" s="124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</row>
    <row r="54" spans="2:30" x14ac:dyDescent="0.3">
      <c r="B54" s="91"/>
      <c r="C54" s="91"/>
      <c r="D54" s="91"/>
      <c r="E54" s="91"/>
      <c r="F54" s="91"/>
      <c r="G54" s="91"/>
      <c r="H54" s="91"/>
      <c r="I54" s="91"/>
      <c r="J54" s="91"/>
      <c r="K54" s="91"/>
      <c r="P54" s="124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</row>
    <row r="55" spans="2:30" x14ac:dyDescent="0.3">
      <c r="B55" s="91"/>
      <c r="C55" s="91"/>
      <c r="D55" s="91"/>
      <c r="E55" s="91"/>
      <c r="F55" s="91"/>
      <c r="G55" s="91"/>
      <c r="H55" s="91"/>
      <c r="I55" s="91"/>
      <c r="J55" s="91"/>
      <c r="K55" s="91"/>
      <c r="P55" s="124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</row>
    <row r="56" spans="2:30" x14ac:dyDescent="0.3">
      <c r="B56" s="91"/>
      <c r="C56" s="91"/>
      <c r="D56" s="91"/>
      <c r="E56" s="91"/>
      <c r="F56" s="91"/>
      <c r="G56" s="91"/>
      <c r="H56" s="91"/>
      <c r="I56" s="91"/>
      <c r="J56" s="91"/>
      <c r="K56" s="91"/>
      <c r="P56" s="124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</row>
    <row r="57" spans="2:30" x14ac:dyDescent="0.3">
      <c r="B57" s="91"/>
      <c r="C57" s="91"/>
      <c r="D57" s="91"/>
      <c r="E57" s="91"/>
      <c r="F57" s="91"/>
      <c r="G57" s="91"/>
      <c r="H57" s="91"/>
      <c r="I57" s="91"/>
      <c r="J57" s="91"/>
      <c r="K57" s="91"/>
      <c r="P57" s="124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</row>
    <row r="58" spans="2:30" x14ac:dyDescent="0.3">
      <c r="B58" s="91"/>
      <c r="C58" s="91"/>
      <c r="D58" s="91"/>
      <c r="E58" s="91"/>
      <c r="F58" s="91"/>
      <c r="G58" s="91"/>
      <c r="H58" s="91"/>
      <c r="I58" s="91"/>
      <c r="J58" s="91"/>
      <c r="K58" s="91"/>
      <c r="P58" s="124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</row>
    <row r="59" spans="2:30" x14ac:dyDescent="0.3">
      <c r="B59" s="91"/>
      <c r="C59" s="91"/>
      <c r="D59" s="91"/>
      <c r="E59" s="91"/>
      <c r="F59" s="91"/>
      <c r="G59" s="91"/>
      <c r="H59" s="91"/>
      <c r="I59" s="91"/>
      <c r="J59" s="91"/>
      <c r="K59" s="91"/>
      <c r="P59" s="124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</row>
    <row r="60" spans="2:30" x14ac:dyDescent="0.3">
      <c r="B60" s="91"/>
      <c r="C60" s="91"/>
      <c r="D60" s="91"/>
      <c r="E60" s="91"/>
      <c r="F60" s="91"/>
      <c r="G60" s="91"/>
      <c r="H60" s="91"/>
      <c r="I60" s="91"/>
      <c r="J60" s="91"/>
      <c r="K60" s="91"/>
      <c r="P60" s="124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</row>
    <row r="61" spans="2:30" x14ac:dyDescent="0.3">
      <c r="B61" s="91"/>
      <c r="C61" s="91"/>
      <c r="D61" s="91"/>
      <c r="E61" s="91"/>
      <c r="F61" s="91"/>
      <c r="G61" s="91"/>
      <c r="H61" s="91"/>
      <c r="I61" s="91"/>
      <c r="J61" s="91"/>
      <c r="K61" s="91"/>
      <c r="P61" s="124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</row>
    <row r="62" spans="2:30" x14ac:dyDescent="0.3">
      <c r="B62" s="91"/>
      <c r="C62" s="91"/>
      <c r="D62" s="91"/>
      <c r="E62" s="91"/>
      <c r="F62" s="91"/>
      <c r="G62" s="91"/>
      <c r="H62" s="91"/>
      <c r="I62" s="91"/>
      <c r="J62" s="91"/>
      <c r="K62" s="91"/>
      <c r="P62" s="124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</row>
    <row r="63" spans="2:30" x14ac:dyDescent="0.3">
      <c r="B63" s="91"/>
      <c r="C63" s="91"/>
      <c r="D63" s="91"/>
      <c r="E63" s="91"/>
      <c r="F63" s="91"/>
      <c r="G63" s="91"/>
      <c r="H63" s="91"/>
      <c r="I63" s="91"/>
      <c r="J63" s="91"/>
      <c r="K63" s="91"/>
      <c r="P63" s="124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</row>
    <row r="64" spans="2:30" x14ac:dyDescent="0.3">
      <c r="B64" s="91"/>
      <c r="C64" s="91"/>
      <c r="D64" s="91"/>
      <c r="E64" s="91"/>
      <c r="F64" s="91"/>
      <c r="G64" s="91"/>
      <c r="H64" s="91"/>
      <c r="I64" s="91"/>
      <c r="J64" s="91"/>
      <c r="K64" s="91"/>
      <c r="P64" s="124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</row>
    <row r="65" spans="1:31" x14ac:dyDescent="0.3">
      <c r="B65" s="91"/>
      <c r="C65" s="91"/>
      <c r="D65" s="91"/>
      <c r="E65" s="91"/>
      <c r="F65" s="91"/>
      <c r="G65" s="91"/>
      <c r="H65" s="91"/>
      <c r="I65" s="91"/>
      <c r="J65" s="91"/>
      <c r="K65" s="91"/>
      <c r="P65" s="124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</row>
    <row r="66" spans="1:31" x14ac:dyDescent="0.3">
      <c r="B66" s="81">
        <v>2013</v>
      </c>
      <c r="C66" s="81">
        <v>2014</v>
      </c>
      <c r="D66" s="81">
        <v>2015</v>
      </c>
      <c r="E66" s="81">
        <v>2016</v>
      </c>
      <c r="F66" s="81">
        <v>2017</v>
      </c>
      <c r="G66" s="82">
        <v>2018</v>
      </c>
      <c r="H66" s="93">
        <v>2019</v>
      </c>
      <c r="I66" s="82">
        <v>2020</v>
      </c>
      <c r="J66" s="83">
        <v>2021</v>
      </c>
      <c r="K66" s="83">
        <v>2022</v>
      </c>
      <c r="L66" s="83">
        <v>2023</v>
      </c>
      <c r="M66" s="83">
        <v>2024</v>
      </c>
      <c r="N66" s="83">
        <v>2025</v>
      </c>
      <c r="O66" s="131"/>
      <c r="P66" s="124"/>
      <c r="S66" s="81" t="s">
        <v>210</v>
      </c>
      <c r="T66" s="81" t="s">
        <v>211</v>
      </c>
      <c r="U66" s="81" t="s">
        <v>212</v>
      </c>
      <c r="V66" s="81" t="s">
        <v>213</v>
      </c>
      <c r="W66" s="81" t="s">
        <v>214</v>
      </c>
      <c r="X66" s="81" t="s">
        <v>215</v>
      </c>
      <c r="Y66" s="81" t="s">
        <v>216</v>
      </c>
      <c r="Z66" s="81" t="s">
        <v>217</v>
      </c>
      <c r="AA66" s="81" t="s">
        <v>218</v>
      </c>
      <c r="AB66" s="81" t="s">
        <v>220</v>
      </c>
      <c r="AC66" s="81" t="s">
        <v>221</v>
      </c>
      <c r="AD66" s="81" t="s">
        <v>222</v>
      </c>
      <c r="AE66" s="85" t="s">
        <v>234</v>
      </c>
    </row>
    <row r="67" spans="1:31" ht="31.5" customHeight="1" x14ac:dyDescent="0.3">
      <c r="A67" s="90" t="s">
        <v>15</v>
      </c>
      <c r="B67" s="76">
        <v>43794837.07</v>
      </c>
      <c r="C67" s="76">
        <v>45766705.810000002</v>
      </c>
      <c r="D67" s="76">
        <v>49043883.759999998</v>
      </c>
      <c r="E67" s="76">
        <v>52236513.450000003</v>
      </c>
      <c r="F67" s="76">
        <v>57529739.719999999</v>
      </c>
      <c r="G67" s="94">
        <v>60268407.24000001</v>
      </c>
      <c r="H67" s="94">
        <v>61090603.759999998</v>
      </c>
      <c r="I67" s="95">
        <v>65143467.549999997</v>
      </c>
      <c r="J67" s="94">
        <v>65890176</v>
      </c>
      <c r="K67" s="87">
        <v>67945567.25</v>
      </c>
      <c r="L67" s="89">
        <v>75619919.129999995</v>
      </c>
      <c r="M67" s="89">
        <v>82598307.620000005</v>
      </c>
      <c r="N67" s="89">
        <f>AE67</f>
        <v>92570550.50999999</v>
      </c>
      <c r="O67" s="132"/>
      <c r="P67" s="125"/>
      <c r="Q67" s="122"/>
      <c r="R67" s="90" t="s">
        <v>15</v>
      </c>
      <c r="S67" s="133">
        <v>4569560.43</v>
      </c>
      <c r="T67" s="76">
        <v>10224254.970000001</v>
      </c>
      <c r="U67" s="76">
        <v>4738769.08</v>
      </c>
      <c r="V67" s="76">
        <v>10779198.109999999</v>
      </c>
      <c r="W67" s="76">
        <v>4670780.05</v>
      </c>
      <c r="X67" s="76">
        <v>8544873.3499999996</v>
      </c>
      <c r="Y67" s="76">
        <v>6667235.2300000004</v>
      </c>
      <c r="Z67" s="76">
        <v>11087183.290000001</v>
      </c>
      <c r="AA67" s="87"/>
      <c r="AB67" s="87">
        <v>15576502.75</v>
      </c>
      <c r="AC67" s="87">
        <v>4579814.09</v>
      </c>
      <c r="AD67" s="87">
        <v>11132379.16</v>
      </c>
      <c r="AE67" s="74">
        <f>SUM(S67:AD67 )</f>
        <v>92570550.50999999</v>
      </c>
    </row>
    <row r="68" spans="1:31" x14ac:dyDescent="0.3">
      <c r="B68" s="91"/>
      <c r="C68" s="91"/>
      <c r="D68" s="91"/>
      <c r="E68" s="91"/>
      <c r="F68" s="91"/>
      <c r="G68" s="91"/>
      <c r="H68" s="91"/>
      <c r="I68" s="91"/>
      <c r="J68" s="91"/>
      <c r="K68" s="91"/>
      <c r="P68" s="124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</row>
    <row r="69" spans="1:31" x14ac:dyDescent="0.3">
      <c r="B69" s="91"/>
      <c r="C69" s="91"/>
      <c r="D69" s="91"/>
      <c r="E69" s="91"/>
      <c r="F69" s="91"/>
      <c r="G69" s="91"/>
      <c r="H69" s="91"/>
      <c r="I69" s="91"/>
      <c r="J69" s="91"/>
      <c r="K69" s="91"/>
      <c r="P69" s="124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</row>
    <row r="70" spans="1:31" x14ac:dyDescent="0.3">
      <c r="B70" s="91"/>
      <c r="C70" s="91"/>
      <c r="D70" s="91"/>
      <c r="E70" s="91"/>
      <c r="F70" s="91"/>
      <c r="G70" s="91"/>
      <c r="H70" s="91"/>
      <c r="I70" s="91"/>
      <c r="J70" s="91"/>
      <c r="K70" s="91"/>
      <c r="P70" s="124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</row>
    <row r="71" spans="1:31" x14ac:dyDescent="0.3">
      <c r="B71" s="91"/>
      <c r="C71" s="91"/>
      <c r="D71" s="91"/>
      <c r="E71" s="91"/>
      <c r="F71" s="91"/>
      <c r="G71" s="91"/>
      <c r="H71" s="91"/>
      <c r="I71" s="91"/>
      <c r="J71" s="91"/>
      <c r="K71" s="91"/>
      <c r="P71" s="124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</row>
    <row r="72" spans="1:31" x14ac:dyDescent="0.3">
      <c r="B72" s="91"/>
      <c r="C72" s="91"/>
      <c r="D72" s="91"/>
      <c r="E72" s="91"/>
      <c r="F72" s="91"/>
      <c r="G72" s="91"/>
      <c r="H72" s="91"/>
      <c r="I72" s="91"/>
      <c r="J72" s="91"/>
      <c r="K72" s="91"/>
      <c r="P72" s="124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</row>
    <row r="73" spans="1:31" x14ac:dyDescent="0.3">
      <c r="B73" s="91"/>
      <c r="C73" s="91"/>
      <c r="D73" s="91"/>
      <c r="E73" s="91"/>
      <c r="F73" s="91"/>
      <c r="G73" s="91"/>
      <c r="H73" s="91"/>
      <c r="I73" s="91"/>
      <c r="J73" s="91"/>
      <c r="K73" s="91"/>
      <c r="P73" s="124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</row>
    <row r="74" spans="1:31" x14ac:dyDescent="0.3">
      <c r="B74" s="91"/>
      <c r="C74" s="91"/>
      <c r="D74" s="91"/>
      <c r="E74" s="91"/>
      <c r="F74" s="91"/>
      <c r="G74" s="91"/>
      <c r="H74" s="91"/>
      <c r="I74" s="91"/>
      <c r="J74" s="91"/>
      <c r="K74" s="91"/>
      <c r="P74" s="124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</row>
    <row r="75" spans="1:31" x14ac:dyDescent="0.3">
      <c r="B75" s="91"/>
      <c r="C75" s="91"/>
      <c r="D75" s="91"/>
      <c r="E75" s="91"/>
      <c r="F75" s="91"/>
      <c r="G75" s="91"/>
      <c r="H75" s="91"/>
      <c r="I75" s="91"/>
      <c r="J75" s="91"/>
      <c r="K75" s="91"/>
      <c r="P75" s="124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</row>
    <row r="76" spans="1:31" x14ac:dyDescent="0.3">
      <c r="B76" s="91"/>
      <c r="C76" s="91"/>
      <c r="D76" s="91"/>
      <c r="E76" s="91"/>
      <c r="F76" s="91"/>
      <c r="G76" s="91"/>
      <c r="H76" s="91"/>
      <c r="I76" s="91"/>
      <c r="J76" s="91"/>
      <c r="K76" s="91"/>
      <c r="P76" s="124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</row>
    <row r="77" spans="1:31" x14ac:dyDescent="0.3">
      <c r="B77" s="91"/>
      <c r="C77" s="91"/>
      <c r="D77" s="91"/>
      <c r="E77" s="91"/>
      <c r="F77" s="91"/>
      <c r="G77" s="91"/>
      <c r="H77" s="91"/>
      <c r="I77" s="91"/>
      <c r="J77" s="91"/>
      <c r="K77" s="91"/>
      <c r="P77" s="124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</row>
    <row r="78" spans="1:31" x14ac:dyDescent="0.3">
      <c r="B78" s="91"/>
      <c r="C78" s="91"/>
      <c r="D78" s="91"/>
      <c r="E78" s="91"/>
      <c r="F78" s="91"/>
      <c r="G78" s="91"/>
      <c r="H78" s="91"/>
      <c r="I78" s="91"/>
      <c r="J78" s="91"/>
      <c r="K78" s="91"/>
      <c r="P78" s="124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</row>
    <row r="79" spans="1:31" x14ac:dyDescent="0.3">
      <c r="B79" s="91"/>
      <c r="C79" s="91"/>
      <c r="D79" s="91"/>
      <c r="E79" s="91"/>
      <c r="F79" s="91"/>
      <c r="G79" s="91"/>
      <c r="H79" s="91"/>
      <c r="I79" s="91"/>
      <c r="J79" s="91"/>
      <c r="K79" s="91"/>
      <c r="P79" s="124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</row>
    <row r="80" spans="1:31" x14ac:dyDescent="0.3">
      <c r="B80" s="91"/>
      <c r="C80" s="91"/>
      <c r="D80" s="91"/>
      <c r="E80" s="91"/>
      <c r="F80" s="91"/>
      <c r="G80" s="91"/>
      <c r="H80" s="91"/>
      <c r="I80" s="91"/>
      <c r="J80" s="91"/>
      <c r="K80" s="91"/>
      <c r="P80" s="124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</row>
    <row r="81" spans="1:31" x14ac:dyDescent="0.3">
      <c r="B81" s="91"/>
      <c r="C81" s="91"/>
      <c r="D81" s="91"/>
      <c r="E81" s="91"/>
      <c r="F81" s="91"/>
      <c r="G81" s="91"/>
      <c r="H81" s="91"/>
      <c r="I81" s="91"/>
      <c r="J81" s="91"/>
      <c r="K81" s="91"/>
      <c r="P81" s="124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</row>
    <row r="82" spans="1:31" x14ac:dyDescent="0.3">
      <c r="B82" s="91"/>
      <c r="C82" s="91"/>
      <c r="D82" s="91"/>
      <c r="E82" s="91"/>
      <c r="F82" s="91"/>
      <c r="G82" s="91"/>
      <c r="H82" s="91"/>
      <c r="I82" s="91"/>
      <c r="J82" s="91"/>
      <c r="K82" s="91"/>
      <c r="P82" s="124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</row>
    <row r="83" spans="1:31" x14ac:dyDescent="0.3">
      <c r="B83" s="91"/>
      <c r="C83" s="91"/>
      <c r="D83" s="91"/>
      <c r="E83" s="91"/>
      <c r="F83" s="91"/>
      <c r="G83" s="91"/>
      <c r="H83" s="91"/>
      <c r="I83" s="91"/>
      <c r="J83" s="91"/>
      <c r="K83" s="91"/>
      <c r="P83" s="124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</row>
    <row r="84" spans="1:31" x14ac:dyDescent="0.3">
      <c r="B84" s="91"/>
      <c r="C84" s="91"/>
      <c r="D84" s="91"/>
      <c r="E84" s="91"/>
      <c r="F84" s="91"/>
      <c r="G84" s="91"/>
      <c r="H84" s="91"/>
      <c r="I84" s="91"/>
      <c r="J84" s="91"/>
      <c r="K84" s="91"/>
      <c r="P84" s="124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</row>
    <row r="85" spans="1:31" x14ac:dyDescent="0.3">
      <c r="B85" s="91"/>
      <c r="C85" s="91"/>
      <c r="D85" s="91"/>
      <c r="E85" s="91"/>
      <c r="F85" s="91"/>
      <c r="G85" s="91"/>
      <c r="H85" s="91"/>
      <c r="I85" s="91"/>
      <c r="J85" s="91"/>
      <c r="K85" s="91"/>
      <c r="P85" s="124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</row>
    <row r="86" spans="1:31" x14ac:dyDescent="0.3">
      <c r="B86" s="91"/>
      <c r="C86" s="91"/>
      <c r="D86" s="91"/>
      <c r="E86" s="91"/>
      <c r="F86" s="91"/>
      <c r="G86" s="91"/>
      <c r="H86" s="91"/>
      <c r="I86" s="91"/>
      <c r="J86" s="91"/>
      <c r="K86" s="91"/>
      <c r="P86" s="124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</row>
    <row r="87" spans="1:31" x14ac:dyDescent="0.3">
      <c r="B87" s="91"/>
      <c r="C87" s="91"/>
      <c r="D87" s="91"/>
      <c r="E87" s="91"/>
      <c r="F87" s="91"/>
      <c r="G87" s="91"/>
      <c r="H87" s="91"/>
      <c r="I87" s="91"/>
      <c r="J87" s="91"/>
      <c r="K87" s="91"/>
      <c r="P87" s="124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</row>
    <row r="88" spans="1:31" x14ac:dyDescent="0.3">
      <c r="B88" s="81">
        <v>2013</v>
      </c>
      <c r="C88" s="81">
        <v>2014</v>
      </c>
      <c r="D88" s="81">
        <v>2015</v>
      </c>
      <c r="E88" s="81">
        <v>2016</v>
      </c>
      <c r="F88" s="81">
        <v>2017</v>
      </c>
      <c r="G88" s="82">
        <v>2018</v>
      </c>
      <c r="H88" s="93">
        <v>2019</v>
      </c>
      <c r="I88" s="82">
        <v>2020</v>
      </c>
      <c r="J88" s="83">
        <v>2021</v>
      </c>
      <c r="K88" s="83">
        <v>2022</v>
      </c>
      <c r="L88" s="83">
        <v>2023</v>
      </c>
      <c r="M88" s="83">
        <v>2024</v>
      </c>
      <c r="N88" s="83">
        <v>2025</v>
      </c>
      <c r="O88" s="131"/>
      <c r="P88" s="124"/>
      <c r="S88" s="81" t="s">
        <v>210</v>
      </c>
      <c r="T88" s="81" t="s">
        <v>211</v>
      </c>
      <c r="U88" s="81" t="s">
        <v>212</v>
      </c>
      <c r="V88" s="81" t="s">
        <v>213</v>
      </c>
      <c r="W88" s="81" t="s">
        <v>214</v>
      </c>
      <c r="X88" s="81" t="s">
        <v>215</v>
      </c>
      <c r="Y88" s="81" t="s">
        <v>216</v>
      </c>
      <c r="Z88" s="81" t="s">
        <v>217</v>
      </c>
      <c r="AA88" s="81" t="s">
        <v>218</v>
      </c>
      <c r="AB88" s="81" t="s">
        <v>220</v>
      </c>
      <c r="AC88" s="81" t="s">
        <v>221</v>
      </c>
      <c r="AD88" s="81" t="s">
        <v>222</v>
      </c>
      <c r="AE88" s="85" t="s">
        <v>234</v>
      </c>
    </row>
    <row r="89" spans="1:31" ht="30.75" customHeight="1" x14ac:dyDescent="0.3">
      <c r="A89" s="90" t="s">
        <v>16</v>
      </c>
      <c r="B89" s="76">
        <v>66736824.740000002</v>
      </c>
      <c r="C89" s="76">
        <v>87394509.340000004</v>
      </c>
      <c r="D89" s="76">
        <v>83519846.569999993</v>
      </c>
      <c r="E89" s="76">
        <v>105498943.39</v>
      </c>
      <c r="F89" s="76">
        <v>100651083.08000001</v>
      </c>
      <c r="G89" s="94">
        <v>124084906.41000001</v>
      </c>
      <c r="H89" s="94">
        <v>21742754.169999998</v>
      </c>
      <c r="I89" s="95">
        <v>17561274.460000001</v>
      </c>
      <c r="J89" s="94">
        <v>10310726.120000001</v>
      </c>
      <c r="K89" s="87">
        <v>9443813</v>
      </c>
      <c r="L89" s="89">
        <v>1128158.3700000001</v>
      </c>
      <c r="M89" s="89">
        <v>2573356.4300000002</v>
      </c>
      <c r="N89" s="89">
        <f>AE89</f>
        <v>4118036.8000000003</v>
      </c>
      <c r="O89" s="132"/>
      <c r="P89" s="125"/>
      <c r="Q89" s="122"/>
      <c r="R89" s="90" t="s">
        <v>16</v>
      </c>
      <c r="S89" s="76">
        <v>211617.49</v>
      </c>
      <c r="T89" s="76">
        <v>193447.84</v>
      </c>
      <c r="U89" s="76">
        <v>258602.41</v>
      </c>
      <c r="V89" s="76">
        <v>1103923.8</v>
      </c>
      <c r="W89" s="76">
        <v>249009.46</v>
      </c>
      <c r="X89" s="76">
        <v>431581.78</v>
      </c>
      <c r="Y89" s="76">
        <v>378010.04</v>
      </c>
      <c r="Z89" s="97">
        <v>451113.26</v>
      </c>
      <c r="AA89" s="87">
        <v>150265.47</v>
      </c>
      <c r="AB89" s="87">
        <v>503662.09</v>
      </c>
      <c r="AC89" s="87">
        <v>160190.22</v>
      </c>
      <c r="AD89" s="87">
        <v>26612.940000000002</v>
      </c>
      <c r="AE89" s="74">
        <f>SUM(S89:AD89 )</f>
        <v>4118036.8000000003</v>
      </c>
    </row>
    <row r="90" spans="1:31" x14ac:dyDescent="0.3">
      <c r="B90" s="81"/>
      <c r="C90" s="81"/>
      <c r="D90" s="81"/>
      <c r="E90" s="81"/>
      <c r="F90" s="81"/>
      <c r="G90" s="91"/>
      <c r="H90" s="91"/>
      <c r="I90" s="91"/>
      <c r="J90" s="91"/>
      <c r="K90" s="91"/>
      <c r="P90" s="124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</row>
    <row r="91" spans="1:31" x14ac:dyDescent="0.3">
      <c r="B91" s="91"/>
      <c r="C91" s="91"/>
      <c r="D91" s="91"/>
      <c r="E91" s="91"/>
      <c r="F91" s="91"/>
      <c r="G91" s="91"/>
      <c r="H91" s="91"/>
      <c r="I91" s="91"/>
      <c r="J91" s="91"/>
      <c r="K91" s="91"/>
      <c r="P91" s="124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</row>
    <row r="92" spans="1:31" x14ac:dyDescent="0.3">
      <c r="B92" s="91"/>
      <c r="C92" s="91"/>
      <c r="D92" s="91"/>
      <c r="E92" s="91"/>
      <c r="F92" s="91"/>
      <c r="G92" s="91"/>
      <c r="H92" s="91"/>
      <c r="I92" s="91"/>
      <c r="J92" s="91"/>
      <c r="K92" s="91"/>
      <c r="P92" s="124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</row>
    <row r="93" spans="1:31" x14ac:dyDescent="0.3">
      <c r="B93" s="91"/>
      <c r="C93" s="91"/>
      <c r="D93" s="91"/>
      <c r="E93" s="91"/>
      <c r="F93" s="91"/>
      <c r="G93" s="91"/>
      <c r="H93" s="91"/>
      <c r="I93" s="91"/>
      <c r="J93" s="91"/>
      <c r="K93" s="91"/>
      <c r="P93" s="124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</row>
    <row r="94" spans="1:31" x14ac:dyDescent="0.3">
      <c r="B94" s="91"/>
      <c r="C94" s="91"/>
      <c r="D94" s="91"/>
      <c r="E94" s="91"/>
      <c r="F94" s="91"/>
      <c r="G94" s="91"/>
      <c r="H94" s="91"/>
      <c r="I94" s="91"/>
      <c r="J94" s="91"/>
      <c r="K94" s="91"/>
      <c r="P94" s="124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</row>
    <row r="95" spans="1:31" x14ac:dyDescent="0.3">
      <c r="B95" s="91"/>
      <c r="C95" s="91"/>
      <c r="D95" s="91"/>
      <c r="E95" s="91"/>
      <c r="F95" s="91"/>
      <c r="G95" s="91"/>
      <c r="H95" s="91"/>
      <c r="I95" s="91"/>
      <c r="J95" s="91"/>
      <c r="K95" s="91"/>
      <c r="P95" s="124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</row>
    <row r="96" spans="1:31" x14ac:dyDescent="0.3">
      <c r="B96" s="91"/>
      <c r="C96" s="91"/>
      <c r="D96" s="91"/>
      <c r="E96" s="91"/>
      <c r="F96" s="91"/>
      <c r="G96" s="91"/>
      <c r="H96" s="91"/>
      <c r="I96" s="91"/>
      <c r="J96" s="91"/>
      <c r="K96" s="91"/>
      <c r="P96" s="124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</row>
    <row r="97" spans="2:31" x14ac:dyDescent="0.3">
      <c r="B97" s="91"/>
      <c r="C97" s="91"/>
      <c r="D97" s="91"/>
      <c r="E97" s="91"/>
      <c r="F97" s="91"/>
      <c r="G97" s="91"/>
      <c r="H97" s="91"/>
      <c r="I97" s="91"/>
      <c r="J97" s="91"/>
      <c r="K97" s="91"/>
      <c r="P97" s="124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</row>
    <row r="98" spans="2:31" x14ac:dyDescent="0.3">
      <c r="B98" s="91"/>
      <c r="C98" s="91"/>
      <c r="D98" s="91"/>
      <c r="E98" s="91"/>
      <c r="F98" s="91"/>
      <c r="G98" s="91"/>
      <c r="H98" s="91"/>
      <c r="I98" s="91"/>
      <c r="J98" s="91"/>
      <c r="K98" s="91"/>
      <c r="P98" s="124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</row>
    <row r="99" spans="2:31" x14ac:dyDescent="0.3">
      <c r="B99" s="91"/>
      <c r="C99" s="91"/>
      <c r="D99" s="91"/>
      <c r="E99" s="91"/>
      <c r="F99" s="91"/>
      <c r="G99" s="91"/>
      <c r="H99" s="91"/>
      <c r="I99" s="91"/>
      <c r="J99" s="91"/>
      <c r="K99" s="91"/>
      <c r="P99" s="124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</row>
    <row r="100" spans="2:31" x14ac:dyDescent="0.3"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P100" s="124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</row>
    <row r="101" spans="2:31" x14ac:dyDescent="0.3"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P101" s="124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</row>
    <row r="102" spans="2:31" x14ac:dyDescent="0.3"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P102" s="124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</row>
    <row r="103" spans="2:31" x14ac:dyDescent="0.3"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P103" s="124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</row>
    <row r="104" spans="2:31" x14ac:dyDescent="0.3"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P104" s="124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</row>
    <row r="105" spans="2:31" x14ac:dyDescent="0.3"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P105" s="124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</row>
    <row r="106" spans="2:31" x14ac:dyDescent="0.3"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P106" s="124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</row>
    <row r="107" spans="2:31" x14ac:dyDescent="0.3"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P107" s="124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</row>
    <row r="108" spans="2:31" x14ac:dyDescent="0.3"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P108" s="124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</row>
    <row r="109" spans="2:31" x14ac:dyDescent="0.3"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P109" s="124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</row>
    <row r="110" spans="2:31" x14ac:dyDescent="0.3"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P110" s="124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75"/>
    </row>
    <row r="111" spans="2:31" x14ac:dyDescent="0.3"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P111" s="124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75"/>
    </row>
    <row r="112" spans="2:31" x14ac:dyDescent="0.3">
      <c r="B112" s="81">
        <v>2013</v>
      </c>
      <c r="C112" s="81">
        <v>2014</v>
      </c>
      <c r="D112" s="81">
        <v>2015</v>
      </c>
      <c r="E112" s="81">
        <v>2016</v>
      </c>
      <c r="F112" s="81">
        <v>2017</v>
      </c>
      <c r="G112" s="82">
        <v>2018</v>
      </c>
      <c r="H112" s="93">
        <v>2019</v>
      </c>
      <c r="I112" s="82">
        <v>2020</v>
      </c>
      <c r="J112" s="83">
        <v>2021</v>
      </c>
      <c r="K112" s="83">
        <v>2022</v>
      </c>
      <c r="L112" s="83">
        <v>2023</v>
      </c>
      <c r="M112" s="83">
        <v>2024</v>
      </c>
      <c r="N112" s="83">
        <v>2025</v>
      </c>
      <c r="O112" s="131"/>
      <c r="P112" s="124"/>
      <c r="S112" s="83" t="s">
        <v>210</v>
      </c>
      <c r="T112" s="98" t="s">
        <v>211</v>
      </c>
      <c r="U112" s="81" t="s">
        <v>212</v>
      </c>
      <c r="V112" s="81" t="s">
        <v>213</v>
      </c>
      <c r="W112" s="81" t="s">
        <v>214</v>
      </c>
      <c r="X112" s="81" t="s">
        <v>215</v>
      </c>
      <c r="Y112" s="81" t="s">
        <v>216</v>
      </c>
      <c r="Z112" s="81" t="s">
        <v>217</v>
      </c>
      <c r="AA112" s="81" t="s">
        <v>218</v>
      </c>
      <c r="AB112" s="81" t="s">
        <v>220</v>
      </c>
      <c r="AC112" s="81" t="s">
        <v>221</v>
      </c>
      <c r="AD112" s="81" t="s">
        <v>222</v>
      </c>
      <c r="AE112" s="85" t="s">
        <v>234</v>
      </c>
    </row>
    <row r="113" spans="1:31" ht="30.75" customHeight="1" x14ac:dyDescent="0.3">
      <c r="A113" s="90" t="s">
        <v>17</v>
      </c>
      <c r="B113" s="76">
        <v>14997738.26</v>
      </c>
      <c r="C113" s="76">
        <v>6392462.3700000001</v>
      </c>
      <c r="D113" s="76">
        <v>6562138.4900000002</v>
      </c>
      <c r="E113" s="76">
        <v>7281652.7400000002</v>
      </c>
      <c r="F113" s="76">
        <v>7674102.4900000002</v>
      </c>
      <c r="G113" s="94">
        <v>9102048.370000001</v>
      </c>
      <c r="H113" s="94">
        <v>11139594.389999999</v>
      </c>
      <c r="I113" s="95">
        <v>12141158.41</v>
      </c>
      <c r="J113" s="94">
        <v>11811503.93</v>
      </c>
      <c r="K113" s="87">
        <v>13597685.699999999</v>
      </c>
      <c r="L113" s="89">
        <v>14623188</v>
      </c>
      <c r="M113" s="89">
        <v>16170583.659999998</v>
      </c>
      <c r="N113" s="89">
        <f>AE113</f>
        <v>18183785.199999999</v>
      </c>
      <c r="O113" s="132"/>
      <c r="P113" s="125"/>
      <c r="Q113" s="70"/>
      <c r="R113" s="99" t="s">
        <v>17</v>
      </c>
      <c r="S113" s="97">
        <v>1440525.84</v>
      </c>
      <c r="T113" s="73">
        <v>1463365.92</v>
      </c>
      <c r="U113" s="76">
        <v>1462726.32</v>
      </c>
      <c r="V113" s="76">
        <v>1567879.92</v>
      </c>
      <c r="W113" s="76">
        <v>1497420.16</v>
      </c>
      <c r="X113" s="76">
        <v>1563252.72</v>
      </c>
      <c r="Y113" s="76">
        <v>1570697.68</v>
      </c>
      <c r="Z113" s="76">
        <v>1562841.28</v>
      </c>
      <c r="AA113" s="87">
        <v>1474408</v>
      </c>
      <c r="AB113" s="87">
        <v>1513039.36</v>
      </c>
      <c r="AC113" s="87">
        <v>1538877.6</v>
      </c>
      <c r="AD113" s="87">
        <v>1528750.4000000001</v>
      </c>
      <c r="AE113" s="74">
        <f>SUM(S113:AD113 )</f>
        <v>18183785.199999999</v>
      </c>
    </row>
    <row r="114" spans="1:31" x14ac:dyDescent="0.3"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P114" s="124"/>
      <c r="S114" s="83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</row>
    <row r="115" spans="1:31" x14ac:dyDescent="0.3"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P115" s="124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</row>
    <row r="116" spans="1:31" x14ac:dyDescent="0.3"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P116" s="124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</row>
    <row r="117" spans="1:31" x14ac:dyDescent="0.3"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P117" s="124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</row>
    <row r="118" spans="1:31" x14ac:dyDescent="0.3"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P118" s="124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</row>
    <row r="119" spans="1:31" x14ac:dyDescent="0.3"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P119" s="124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91"/>
    </row>
    <row r="120" spans="1:31" x14ac:dyDescent="0.3"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P120" s="124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</row>
    <row r="121" spans="1:31" x14ac:dyDescent="0.3"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P121" s="124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</row>
    <row r="122" spans="1:31" x14ac:dyDescent="0.3"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P122" s="124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</row>
    <row r="123" spans="1:31" x14ac:dyDescent="0.3"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P123" s="124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</row>
    <row r="124" spans="1:31" x14ac:dyDescent="0.3"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P124" s="124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</row>
    <row r="125" spans="1:31" x14ac:dyDescent="0.3"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P125" s="124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91"/>
    </row>
    <row r="126" spans="1:31" x14ac:dyDescent="0.3"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P126" s="124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91"/>
    </row>
    <row r="127" spans="1:31" x14ac:dyDescent="0.3"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P127" s="124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</row>
    <row r="128" spans="1:31" x14ac:dyDescent="0.3"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P128" s="124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</row>
    <row r="129" spans="1:31" x14ac:dyDescent="0.3"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P129" s="124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</row>
    <row r="130" spans="1:31" x14ac:dyDescent="0.3"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P130" s="124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</row>
    <row r="131" spans="1:31" x14ac:dyDescent="0.3"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P131" s="124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</row>
    <row r="132" spans="1:31" x14ac:dyDescent="0.3"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P132" s="124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</row>
    <row r="133" spans="1:31" x14ac:dyDescent="0.3"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P133" s="124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</row>
    <row r="134" spans="1:31" x14ac:dyDescent="0.3"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P134" s="124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</row>
    <row r="135" spans="1:31" x14ac:dyDescent="0.3"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P135" s="124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</row>
    <row r="136" spans="1:31" x14ac:dyDescent="0.3">
      <c r="B136" s="81">
        <v>2013</v>
      </c>
      <c r="C136" s="81">
        <v>2014</v>
      </c>
      <c r="D136" s="81">
        <v>2015</v>
      </c>
      <c r="E136" s="81">
        <v>2016</v>
      </c>
      <c r="F136" s="81">
        <v>2017</v>
      </c>
      <c r="G136" s="82">
        <v>2018</v>
      </c>
      <c r="H136" s="93">
        <v>2019</v>
      </c>
      <c r="I136" s="82">
        <v>2020</v>
      </c>
      <c r="J136" s="83">
        <v>2021</v>
      </c>
      <c r="K136" s="83">
        <v>2022</v>
      </c>
      <c r="L136" s="83">
        <v>2023</v>
      </c>
      <c r="M136" s="83">
        <v>2024</v>
      </c>
      <c r="N136" s="83">
        <v>2025</v>
      </c>
      <c r="O136" s="131"/>
      <c r="P136" s="124"/>
      <c r="S136" s="81" t="s">
        <v>210</v>
      </c>
      <c r="T136" s="81" t="s">
        <v>211</v>
      </c>
      <c r="U136" s="81" t="s">
        <v>212</v>
      </c>
      <c r="V136" s="81" t="s">
        <v>213</v>
      </c>
      <c r="W136" s="81" t="s">
        <v>214</v>
      </c>
      <c r="X136" s="81" t="s">
        <v>215</v>
      </c>
      <c r="Y136" s="81" t="s">
        <v>216</v>
      </c>
      <c r="Z136" s="81" t="s">
        <v>217</v>
      </c>
      <c r="AA136" s="81" t="s">
        <v>218</v>
      </c>
      <c r="AB136" s="81" t="s">
        <v>220</v>
      </c>
      <c r="AC136" s="81" t="s">
        <v>221</v>
      </c>
      <c r="AD136" s="81" t="s">
        <v>222</v>
      </c>
      <c r="AE136" s="85" t="s">
        <v>234</v>
      </c>
    </row>
    <row r="137" spans="1:31" ht="30.75" x14ac:dyDescent="0.3">
      <c r="A137" s="90" t="s">
        <v>18</v>
      </c>
      <c r="B137" s="76">
        <v>5422316.3899999997</v>
      </c>
      <c r="C137" s="76">
        <v>5981379.5899999999</v>
      </c>
      <c r="D137" s="76">
        <v>5674816.9900000002</v>
      </c>
      <c r="E137" s="76">
        <v>7972735.0899999999</v>
      </c>
      <c r="F137" s="76">
        <v>5710007.1099999994</v>
      </c>
      <c r="G137" s="94">
        <v>5351683.8500000006</v>
      </c>
      <c r="H137" s="94">
        <v>7636813.5099999998</v>
      </c>
      <c r="I137" s="95">
        <v>7696738.3899999997</v>
      </c>
      <c r="J137" s="94">
        <v>8114035.25</v>
      </c>
      <c r="K137" s="87">
        <v>12587680.699999999</v>
      </c>
      <c r="L137" s="89">
        <v>9953434.6699999999</v>
      </c>
      <c r="M137" s="89">
        <v>8096958.5600000005</v>
      </c>
      <c r="N137" s="89">
        <f>AE137</f>
        <v>8109740.7200000007</v>
      </c>
      <c r="O137" s="132"/>
      <c r="P137" s="125"/>
      <c r="Q137" s="122"/>
      <c r="R137" s="90" t="s">
        <v>18</v>
      </c>
      <c r="S137" s="76">
        <v>288710.11</v>
      </c>
      <c r="T137" s="76">
        <v>790131.43</v>
      </c>
      <c r="U137" s="76">
        <v>806049.94000000006</v>
      </c>
      <c r="V137" s="76">
        <v>870752.91</v>
      </c>
      <c r="W137" s="76">
        <v>278181.56</v>
      </c>
      <c r="X137" s="76">
        <v>1446156.6</v>
      </c>
      <c r="Y137" s="76">
        <v>887255.01</v>
      </c>
      <c r="Z137" s="76">
        <v>450539.68</v>
      </c>
      <c r="AA137" s="87">
        <v>499531.13</v>
      </c>
      <c r="AB137" s="87">
        <v>696725.78</v>
      </c>
      <c r="AC137" s="87">
        <v>474852.78</v>
      </c>
      <c r="AD137" s="87">
        <v>620853.79</v>
      </c>
      <c r="AE137" s="74">
        <f>SUM(S137:AD137 )</f>
        <v>8109740.7200000007</v>
      </c>
    </row>
    <row r="138" spans="1:31" x14ac:dyDescent="0.3">
      <c r="P138" s="124"/>
    </row>
    <row r="139" spans="1:31" x14ac:dyDescent="0.3">
      <c r="P139" s="124"/>
    </row>
    <row r="140" spans="1:31" x14ac:dyDescent="0.3">
      <c r="P140" s="124"/>
    </row>
    <row r="141" spans="1:31" x14ac:dyDescent="0.3">
      <c r="P141" s="124"/>
    </row>
    <row r="142" spans="1:31" x14ac:dyDescent="0.3">
      <c r="P142" s="124"/>
    </row>
    <row r="143" spans="1:31" x14ac:dyDescent="0.3">
      <c r="P143" s="124"/>
    </row>
    <row r="144" spans="1:31" x14ac:dyDescent="0.3">
      <c r="P144" s="124"/>
    </row>
    <row r="145" spans="1:31" x14ac:dyDescent="0.3">
      <c r="P145" s="124"/>
    </row>
    <row r="146" spans="1:31" x14ac:dyDescent="0.3">
      <c r="P146" s="124"/>
    </row>
    <row r="147" spans="1:31" x14ac:dyDescent="0.3">
      <c r="P147" s="124"/>
    </row>
    <row r="148" spans="1:31" x14ac:dyDescent="0.3">
      <c r="P148" s="124"/>
    </row>
    <row r="149" spans="1:31" x14ac:dyDescent="0.3">
      <c r="P149" s="124"/>
    </row>
    <row r="150" spans="1:31" x14ac:dyDescent="0.3">
      <c r="P150" s="124"/>
    </row>
    <row r="151" spans="1:31" x14ac:dyDescent="0.3">
      <c r="P151" s="124"/>
    </row>
    <row r="152" spans="1:31" x14ac:dyDescent="0.3">
      <c r="P152" s="124"/>
    </row>
    <row r="153" spans="1:31" x14ac:dyDescent="0.3">
      <c r="P153" s="124"/>
    </row>
    <row r="154" spans="1:31" x14ac:dyDescent="0.3">
      <c r="P154" s="124"/>
    </row>
    <row r="155" spans="1:31" x14ac:dyDescent="0.3">
      <c r="P155" s="124"/>
    </row>
    <row r="156" spans="1:31" x14ac:dyDescent="0.3">
      <c r="P156" s="124"/>
    </row>
    <row r="157" spans="1:31" x14ac:dyDescent="0.3">
      <c r="B157" s="81">
        <v>2013</v>
      </c>
      <c r="C157" s="81">
        <v>2014</v>
      </c>
      <c r="D157" s="81">
        <v>2015</v>
      </c>
      <c r="E157" s="81">
        <v>2016</v>
      </c>
      <c r="F157" s="81">
        <v>2017</v>
      </c>
      <c r="G157" s="82">
        <v>2018</v>
      </c>
      <c r="H157" s="93">
        <v>2019</v>
      </c>
      <c r="I157" s="82">
        <v>2020</v>
      </c>
      <c r="J157" s="83">
        <v>2021</v>
      </c>
      <c r="K157" s="83">
        <v>2022</v>
      </c>
      <c r="L157" s="83">
        <v>2023</v>
      </c>
      <c r="M157" s="83">
        <v>2024</v>
      </c>
      <c r="N157" s="83">
        <v>2025</v>
      </c>
      <c r="O157" s="131"/>
      <c r="P157" s="124"/>
      <c r="S157" s="81" t="s">
        <v>210</v>
      </c>
      <c r="T157" s="81" t="s">
        <v>211</v>
      </c>
      <c r="U157" s="81" t="s">
        <v>212</v>
      </c>
      <c r="V157" s="81" t="s">
        <v>213</v>
      </c>
      <c r="W157" s="81" t="s">
        <v>214</v>
      </c>
      <c r="X157" s="81" t="s">
        <v>215</v>
      </c>
      <c r="Y157" s="81" t="s">
        <v>216</v>
      </c>
      <c r="Z157" s="81" t="s">
        <v>217</v>
      </c>
      <c r="AA157" s="81" t="s">
        <v>218</v>
      </c>
      <c r="AB157" s="81" t="s">
        <v>220</v>
      </c>
      <c r="AC157" s="81" t="s">
        <v>221</v>
      </c>
      <c r="AD157" s="81" t="s">
        <v>222</v>
      </c>
      <c r="AE157" s="85" t="s">
        <v>234</v>
      </c>
    </row>
    <row r="158" spans="1:31" ht="30.75" customHeight="1" x14ac:dyDescent="0.3">
      <c r="A158" s="90" t="s">
        <v>19</v>
      </c>
      <c r="B158" s="76">
        <v>3003002.39</v>
      </c>
      <c r="C158" s="76">
        <v>1992175.5</v>
      </c>
      <c r="D158" s="76">
        <v>2156811.7400000002</v>
      </c>
      <c r="E158" s="76">
        <v>1939888.24</v>
      </c>
      <c r="F158" s="76">
        <v>2152034.39</v>
      </c>
      <c r="G158" s="94">
        <v>2256037.54</v>
      </c>
      <c r="H158" s="94">
        <v>3718136.2600000002</v>
      </c>
      <c r="I158" s="95">
        <v>2652229.9200000004</v>
      </c>
      <c r="J158" s="94">
        <v>2796197.8000000003</v>
      </c>
      <c r="K158" s="87">
        <v>3095365.76</v>
      </c>
      <c r="L158" s="89">
        <v>4204991.8100000005</v>
      </c>
      <c r="M158" s="89">
        <v>3305767.8099999996</v>
      </c>
      <c r="N158" s="89">
        <f>AE158</f>
        <v>3399713.17</v>
      </c>
      <c r="O158" s="132"/>
      <c r="P158" s="125"/>
      <c r="Q158" s="122"/>
      <c r="R158" s="90" t="s">
        <v>19</v>
      </c>
      <c r="S158" s="76">
        <v>127727.48</v>
      </c>
      <c r="T158" s="76">
        <v>335269.23</v>
      </c>
      <c r="U158" s="76">
        <v>283555.73</v>
      </c>
      <c r="V158" s="76">
        <v>351575.43</v>
      </c>
      <c r="W158" s="76">
        <v>190907.35</v>
      </c>
      <c r="X158" s="76">
        <v>277172.72000000003</v>
      </c>
      <c r="Y158" s="76">
        <v>271950.06</v>
      </c>
      <c r="Z158" s="76">
        <v>198362.41</v>
      </c>
      <c r="AA158" s="87">
        <v>250749.30000000002</v>
      </c>
      <c r="AB158" s="87">
        <v>352792.05</v>
      </c>
      <c r="AC158" s="87">
        <v>342261.08</v>
      </c>
      <c r="AD158" s="87">
        <v>417390.33</v>
      </c>
      <c r="AE158" s="74">
        <f>SUM(S158:AD158 )</f>
        <v>3399713.17</v>
      </c>
    </row>
    <row r="159" spans="1:31" x14ac:dyDescent="0.3">
      <c r="P159" s="124"/>
    </row>
    <row r="160" spans="1:31" x14ac:dyDescent="0.3">
      <c r="P160" s="124"/>
    </row>
    <row r="161" spans="2:31" x14ac:dyDescent="0.3">
      <c r="P161" s="124"/>
    </row>
    <row r="162" spans="2:31" x14ac:dyDescent="0.3">
      <c r="P162" s="124"/>
    </row>
    <row r="163" spans="2:31" x14ac:dyDescent="0.3">
      <c r="P163" s="124"/>
    </row>
    <row r="164" spans="2:31" x14ac:dyDescent="0.3">
      <c r="P164" s="124"/>
    </row>
    <row r="165" spans="2:31" x14ac:dyDescent="0.3">
      <c r="P165" s="124"/>
    </row>
    <row r="166" spans="2:31" x14ac:dyDescent="0.3">
      <c r="P166" s="124"/>
    </row>
    <row r="167" spans="2:31" x14ac:dyDescent="0.3">
      <c r="P167" s="124"/>
    </row>
    <row r="168" spans="2:31" x14ac:dyDescent="0.3">
      <c r="P168" s="124"/>
    </row>
    <row r="169" spans="2:31" x14ac:dyDescent="0.3">
      <c r="P169" s="124"/>
    </row>
    <row r="170" spans="2:31" x14ac:dyDescent="0.3">
      <c r="P170" s="124"/>
    </row>
    <row r="171" spans="2:31" x14ac:dyDescent="0.3">
      <c r="P171" s="124"/>
    </row>
    <row r="172" spans="2:31" x14ac:dyDescent="0.3">
      <c r="P172" s="124"/>
    </row>
    <row r="173" spans="2:31" x14ac:dyDescent="0.3">
      <c r="P173" s="124"/>
    </row>
    <row r="174" spans="2:31" x14ac:dyDescent="0.3">
      <c r="P174" s="124"/>
    </row>
    <row r="175" spans="2:31" x14ac:dyDescent="0.3">
      <c r="P175" s="124"/>
    </row>
    <row r="176" spans="2:31" x14ac:dyDescent="0.3">
      <c r="B176" s="81">
        <v>2013</v>
      </c>
      <c r="C176" s="81">
        <v>2014</v>
      </c>
      <c r="D176" s="81">
        <v>2015</v>
      </c>
      <c r="E176" s="81">
        <v>2016</v>
      </c>
      <c r="F176" s="81">
        <v>2017</v>
      </c>
      <c r="G176" s="82">
        <v>2018</v>
      </c>
      <c r="H176" s="93">
        <v>2019</v>
      </c>
      <c r="I176" s="82">
        <v>2020</v>
      </c>
      <c r="J176" s="83">
        <v>2021</v>
      </c>
      <c r="K176" s="83">
        <v>2022</v>
      </c>
      <c r="L176" s="83">
        <v>2023</v>
      </c>
      <c r="M176" s="83">
        <v>2024</v>
      </c>
      <c r="N176" s="83">
        <v>2025</v>
      </c>
      <c r="O176" s="131"/>
      <c r="P176" s="124"/>
      <c r="S176" s="81" t="s">
        <v>210</v>
      </c>
      <c r="T176" s="81" t="s">
        <v>211</v>
      </c>
      <c r="U176" s="81" t="s">
        <v>212</v>
      </c>
      <c r="V176" s="81" t="s">
        <v>213</v>
      </c>
      <c r="W176" s="81" t="s">
        <v>214</v>
      </c>
      <c r="X176" s="81" t="s">
        <v>215</v>
      </c>
      <c r="Y176" s="81" t="s">
        <v>216</v>
      </c>
      <c r="Z176" s="81" t="s">
        <v>217</v>
      </c>
      <c r="AA176" s="81" t="s">
        <v>218</v>
      </c>
      <c r="AB176" s="81" t="s">
        <v>220</v>
      </c>
      <c r="AC176" s="81" t="s">
        <v>221</v>
      </c>
      <c r="AD176" s="81" t="s">
        <v>222</v>
      </c>
      <c r="AE176" s="85" t="s">
        <v>234</v>
      </c>
    </row>
    <row r="177" spans="1:31" ht="30.75" x14ac:dyDescent="0.3">
      <c r="A177" s="90" t="s">
        <v>20</v>
      </c>
      <c r="B177" s="76">
        <v>11461984.08</v>
      </c>
      <c r="C177" s="76">
        <v>11795383.48</v>
      </c>
      <c r="D177" s="76">
        <v>6368791.9100000001</v>
      </c>
      <c r="E177" s="76">
        <v>4909059.25</v>
      </c>
      <c r="F177" s="76">
        <v>24077442.190000001</v>
      </c>
      <c r="G177" s="94">
        <v>20466782.119999997</v>
      </c>
      <c r="H177" s="94">
        <v>11800310.840000002</v>
      </c>
      <c r="I177" s="95">
        <v>6311869.1200000001</v>
      </c>
      <c r="J177" s="94">
        <v>17206190.91</v>
      </c>
      <c r="K177" s="87">
        <v>14872573.470000001</v>
      </c>
      <c r="L177" s="89">
        <v>16126573.25</v>
      </c>
      <c r="M177" s="89">
        <v>5075523.58</v>
      </c>
      <c r="N177" s="89">
        <f>AE177</f>
        <v>24522298.719999999</v>
      </c>
      <c r="O177" s="132"/>
      <c r="P177" s="125"/>
      <c r="Q177" s="122"/>
      <c r="R177" s="90" t="s">
        <v>20</v>
      </c>
      <c r="S177" s="76">
        <v>365766.05</v>
      </c>
      <c r="T177" s="76">
        <v>1823050.27</v>
      </c>
      <c r="U177" s="76">
        <v>484260.68</v>
      </c>
      <c r="V177" s="76">
        <f>913146.42-3264.23</f>
        <v>909882.19000000006</v>
      </c>
      <c r="W177" s="76">
        <v>974485.22</v>
      </c>
      <c r="X177" s="76">
        <v>438577.89</v>
      </c>
      <c r="Y177" s="76">
        <v>823106.06</v>
      </c>
      <c r="Z177" s="76">
        <v>925090.83000000007</v>
      </c>
      <c r="AA177" s="87">
        <v>2433721.65</v>
      </c>
      <c r="AB177" s="87">
        <v>1426441.04</v>
      </c>
      <c r="AC177" s="87">
        <v>9187648.5600000005</v>
      </c>
      <c r="AD177" s="87">
        <v>4730268.28</v>
      </c>
      <c r="AE177" s="74">
        <f>SUM(S177:AD177 )</f>
        <v>24522298.719999999</v>
      </c>
    </row>
    <row r="178" spans="1:31" x14ac:dyDescent="0.3">
      <c r="P178" s="124"/>
    </row>
    <row r="179" spans="1:31" x14ac:dyDescent="0.3">
      <c r="P179" s="124"/>
    </row>
    <row r="180" spans="1:31" x14ac:dyDescent="0.3">
      <c r="P180" s="124"/>
    </row>
    <row r="181" spans="1:31" x14ac:dyDescent="0.3">
      <c r="P181" s="124"/>
    </row>
    <row r="182" spans="1:31" x14ac:dyDescent="0.3">
      <c r="P182" s="124"/>
    </row>
    <row r="183" spans="1:31" x14ac:dyDescent="0.3">
      <c r="P183" s="124"/>
    </row>
    <row r="184" spans="1:31" x14ac:dyDescent="0.3">
      <c r="P184" s="124"/>
    </row>
    <row r="185" spans="1:31" x14ac:dyDescent="0.3">
      <c r="P185" s="124"/>
    </row>
    <row r="186" spans="1:31" x14ac:dyDescent="0.3">
      <c r="P186" s="124"/>
    </row>
    <row r="187" spans="1:31" x14ac:dyDescent="0.3">
      <c r="P187" s="124"/>
    </row>
    <row r="188" spans="1:31" x14ac:dyDescent="0.3">
      <c r="P188" s="124"/>
    </row>
    <row r="189" spans="1:31" x14ac:dyDescent="0.3">
      <c r="P189" s="124"/>
    </row>
    <row r="190" spans="1:31" x14ac:dyDescent="0.3">
      <c r="P190" s="124"/>
    </row>
    <row r="191" spans="1:31" x14ac:dyDescent="0.3">
      <c r="P191" s="124"/>
    </row>
    <row r="192" spans="1:31" x14ac:dyDescent="0.3">
      <c r="P192" s="124"/>
    </row>
    <row r="193" spans="1:31" x14ac:dyDescent="0.3">
      <c r="P193" s="124"/>
    </row>
    <row r="194" spans="1:31" x14ac:dyDescent="0.3">
      <c r="P194" s="124"/>
    </row>
    <row r="195" spans="1:31" x14ac:dyDescent="0.3">
      <c r="B195" s="81">
        <v>2013</v>
      </c>
      <c r="C195" s="81">
        <v>2014</v>
      </c>
      <c r="D195" s="81">
        <v>2015</v>
      </c>
      <c r="E195" s="81">
        <v>2016</v>
      </c>
      <c r="F195" s="81">
        <v>2017</v>
      </c>
      <c r="G195" s="82">
        <v>2018</v>
      </c>
      <c r="H195" s="93">
        <v>2019</v>
      </c>
      <c r="I195" s="82">
        <v>2020</v>
      </c>
      <c r="J195" s="83">
        <v>2021</v>
      </c>
      <c r="K195" s="83">
        <v>2022</v>
      </c>
      <c r="L195" s="83">
        <v>2023</v>
      </c>
      <c r="M195" s="83">
        <v>2024</v>
      </c>
      <c r="N195" s="83">
        <v>2025</v>
      </c>
      <c r="O195" s="131"/>
      <c r="P195" s="124"/>
      <c r="S195" s="81" t="s">
        <v>210</v>
      </c>
      <c r="T195" s="81" t="s">
        <v>211</v>
      </c>
      <c r="U195" s="81" t="s">
        <v>212</v>
      </c>
      <c r="V195" s="81" t="s">
        <v>213</v>
      </c>
      <c r="W195" s="81" t="s">
        <v>214</v>
      </c>
      <c r="X195" s="81" t="s">
        <v>215</v>
      </c>
      <c r="Y195" s="81" t="s">
        <v>216</v>
      </c>
      <c r="Z195" s="81" t="s">
        <v>217</v>
      </c>
      <c r="AA195" s="81" t="s">
        <v>218</v>
      </c>
      <c r="AB195" s="81" t="s">
        <v>220</v>
      </c>
      <c r="AC195" s="81" t="s">
        <v>221</v>
      </c>
      <c r="AD195" s="81" t="s">
        <v>222</v>
      </c>
      <c r="AE195" s="85" t="s">
        <v>234</v>
      </c>
    </row>
    <row r="196" spans="1:31" ht="30.75" x14ac:dyDescent="0.3">
      <c r="A196" s="90" t="s">
        <v>21</v>
      </c>
      <c r="B196" s="76">
        <v>3757909.01</v>
      </c>
      <c r="C196" s="76">
        <v>3233611.72</v>
      </c>
      <c r="D196" s="76">
        <v>2150878.5299999998</v>
      </c>
      <c r="E196" s="76">
        <v>3847203.1</v>
      </c>
      <c r="F196" s="76">
        <v>644110.26</v>
      </c>
      <c r="G196" s="94">
        <v>266975.24</v>
      </c>
      <c r="H196" s="94">
        <v>876194.58</v>
      </c>
      <c r="I196" s="95">
        <v>12254781.850000001</v>
      </c>
      <c r="J196" s="94">
        <v>3979907.0600000005</v>
      </c>
      <c r="K196" s="87">
        <v>11506852.840000002</v>
      </c>
      <c r="L196" s="89">
        <v>10339268.849999998</v>
      </c>
      <c r="M196" s="89">
        <v>8953399.3900000006</v>
      </c>
      <c r="N196" s="89">
        <f>AE196</f>
        <v>5413784.5100000007</v>
      </c>
      <c r="O196" s="132"/>
      <c r="P196" s="125"/>
      <c r="Q196" s="122"/>
      <c r="R196" s="90" t="s">
        <v>21</v>
      </c>
      <c r="S196" s="76">
        <v>139812.30000000002</v>
      </c>
      <c r="T196" s="76">
        <v>275730.41000000003</v>
      </c>
      <c r="U196" s="76">
        <v>284863.12</v>
      </c>
      <c r="V196" s="76">
        <v>1609342.22</v>
      </c>
      <c r="W196" s="76">
        <v>8800</v>
      </c>
      <c r="X196" s="76">
        <v>130663.27</v>
      </c>
      <c r="Y196" s="76">
        <v>89986.28</v>
      </c>
      <c r="Z196" s="76">
        <v>684772.29</v>
      </c>
      <c r="AA196" s="87">
        <v>1000682.25</v>
      </c>
      <c r="AB196" s="87">
        <v>213685.73</v>
      </c>
      <c r="AC196" s="87">
        <v>817365.52</v>
      </c>
      <c r="AD196" s="87">
        <v>158081.12</v>
      </c>
      <c r="AE196" s="74">
        <f>SUM(S196:AD196 )</f>
        <v>5413784.5100000007</v>
      </c>
    </row>
    <row r="197" spans="1:31" x14ac:dyDescent="0.3">
      <c r="P197" s="124"/>
    </row>
    <row r="198" spans="1:31" x14ac:dyDescent="0.3">
      <c r="P198" s="124"/>
    </row>
    <row r="199" spans="1:31" x14ac:dyDescent="0.3">
      <c r="P199" s="124"/>
    </row>
    <row r="200" spans="1:31" x14ac:dyDescent="0.3">
      <c r="P200" s="124"/>
    </row>
    <row r="201" spans="1:31" x14ac:dyDescent="0.3">
      <c r="P201" s="124"/>
    </row>
    <row r="202" spans="1:31" x14ac:dyDescent="0.3">
      <c r="P202" s="124"/>
    </row>
    <row r="203" spans="1:31" x14ac:dyDescent="0.3">
      <c r="P203" s="124"/>
    </row>
    <row r="204" spans="1:31" x14ac:dyDescent="0.3">
      <c r="P204" s="124"/>
    </row>
    <row r="205" spans="1:31" x14ac:dyDescent="0.3">
      <c r="P205" s="124"/>
    </row>
    <row r="206" spans="1:31" x14ac:dyDescent="0.3">
      <c r="P206" s="124"/>
    </row>
    <row r="207" spans="1:31" x14ac:dyDescent="0.3">
      <c r="P207" s="124"/>
    </row>
    <row r="208" spans="1:31" x14ac:dyDescent="0.3">
      <c r="P208" s="124"/>
    </row>
    <row r="209" spans="1:31" x14ac:dyDescent="0.3">
      <c r="P209" s="124"/>
    </row>
    <row r="210" spans="1:31" x14ac:dyDescent="0.3">
      <c r="P210" s="124"/>
    </row>
    <row r="211" spans="1:31" x14ac:dyDescent="0.3">
      <c r="P211" s="124"/>
    </row>
    <row r="212" spans="1:31" x14ac:dyDescent="0.3">
      <c r="P212" s="124"/>
    </row>
    <row r="213" spans="1:31" x14ac:dyDescent="0.3">
      <c r="P213" s="124"/>
    </row>
    <row r="214" spans="1:31" x14ac:dyDescent="0.3">
      <c r="P214" s="124"/>
    </row>
    <row r="215" spans="1:31" x14ac:dyDescent="0.3">
      <c r="B215" s="81">
        <v>2013</v>
      </c>
      <c r="C215" s="81">
        <v>2014</v>
      </c>
      <c r="D215" s="81">
        <v>2015</v>
      </c>
      <c r="E215" s="81">
        <v>2016</v>
      </c>
      <c r="F215" s="81">
        <v>2017</v>
      </c>
      <c r="G215" s="82">
        <v>2018</v>
      </c>
      <c r="H215" s="93">
        <v>2019</v>
      </c>
      <c r="I215" s="82">
        <v>2020</v>
      </c>
      <c r="J215" s="83">
        <v>2021</v>
      </c>
      <c r="K215" s="83">
        <v>2022</v>
      </c>
      <c r="L215" s="83">
        <v>2023</v>
      </c>
      <c r="M215" s="83">
        <v>2024</v>
      </c>
      <c r="N215" s="83">
        <v>2025</v>
      </c>
      <c r="O215" s="131"/>
      <c r="P215" s="124"/>
      <c r="S215" s="83" t="s">
        <v>210</v>
      </c>
      <c r="T215" s="83" t="s">
        <v>211</v>
      </c>
      <c r="U215" s="83" t="s">
        <v>212</v>
      </c>
      <c r="V215" s="83" t="s">
        <v>213</v>
      </c>
      <c r="W215" s="83" t="s">
        <v>214</v>
      </c>
      <c r="X215" s="83" t="s">
        <v>215</v>
      </c>
      <c r="Y215" s="83" t="s">
        <v>216</v>
      </c>
      <c r="Z215" s="83" t="s">
        <v>217</v>
      </c>
      <c r="AA215" s="83" t="s">
        <v>218</v>
      </c>
      <c r="AB215" s="83" t="s">
        <v>220</v>
      </c>
      <c r="AC215" s="83" t="s">
        <v>221</v>
      </c>
      <c r="AD215" s="83" t="s">
        <v>222</v>
      </c>
      <c r="AE215" s="85" t="s">
        <v>234</v>
      </c>
    </row>
    <row r="216" spans="1:31" ht="30.75" customHeight="1" x14ac:dyDescent="0.3">
      <c r="A216" s="90" t="s">
        <v>22</v>
      </c>
      <c r="B216" s="76">
        <v>59087386.32</v>
      </c>
      <c r="C216" s="76">
        <v>71596398.170000002</v>
      </c>
      <c r="D216" s="76">
        <v>80449843.450000003</v>
      </c>
      <c r="E216" s="76">
        <v>86562072.170000002</v>
      </c>
      <c r="F216" s="76">
        <v>88773733.079999998</v>
      </c>
      <c r="G216" s="94">
        <v>105625302.00999999</v>
      </c>
      <c r="H216" s="94">
        <v>118883079.24000001</v>
      </c>
      <c r="I216" s="95">
        <v>119026865.63</v>
      </c>
      <c r="J216" s="94">
        <v>131288555.90000001</v>
      </c>
      <c r="K216" s="87">
        <v>185587810.97</v>
      </c>
      <c r="L216" s="89">
        <v>226770719.38000003</v>
      </c>
      <c r="M216" s="89">
        <v>250554419.00999999</v>
      </c>
      <c r="N216" s="89">
        <f>AE216</f>
        <v>233168179.61999997</v>
      </c>
      <c r="O216" s="132"/>
      <c r="P216" s="125"/>
      <c r="Q216" s="122"/>
      <c r="R216" s="90" t="s">
        <v>22</v>
      </c>
      <c r="S216" s="76">
        <v>24351164.48</v>
      </c>
      <c r="T216" s="76">
        <v>19995369.93</v>
      </c>
      <c r="U216" s="76">
        <v>20095357.670000002</v>
      </c>
      <c r="V216" s="76">
        <v>24435702.990000002</v>
      </c>
      <c r="W216" s="76">
        <v>17274474.16</v>
      </c>
      <c r="X216" s="76">
        <v>16015521.18</v>
      </c>
      <c r="Y216" s="76">
        <v>20652346.670000002</v>
      </c>
      <c r="Z216" s="76">
        <v>16972957.850000001</v>
      </c>
      <c r="AA216" s="87">
        <v>16351966.26</v>
      </c>
      <c r="AB216" s="87">
        <v>20086649.830000002</v>
      </c>
      <c r="AC216" s="87">
        <v>16032308.01</v>
      </c>
      <c r="AD216" s="87">
        <v>20904360.59</v>
      </c>
      <c r="AE216" s="74">
        <f>SUM(S216:AD216 )</f>
        <v>233168179.61999997</v>
      </c>
    </row>
    <row r="217" spans="1:31" x14ac:dyDescent="0.3">
      <c r="P217" s="124"/>
    </row>
    <row r="218" spans="1:31" x14ac:dyDescent="0.3">
      <c r="P218" s="124"/>
    </row>
    <row r="219" spans="1:31" x14ac:dyDescent="0.3">
      <c r="P219" s="124"/>
    </row>
    <row r="220" spans="1:31" x14ac:dyDescent="0.3">
      <c r="P220" s="124"/>
    </row>
    <row r="221" spans="1:31" x14ac:dyDescent="0.3">
      <c r="P221" s="124"/>
    </row>
    <row r="222" spans="1:31" x14ac:dyDescent="0.3">
      <c r="P222" s="124"/>
    </row>
    <row r="223" spans="1:31" x14ac:dyDescent="0.3">
      <c r="P223" s="124"/>
    </row>
    <row r="224" spans="1:31" x14ac:dyDescent="0.3">
      <c r="P224" s="124"/>
    </row>
    <row r="225" spans="1:31" x14ac:dyDescent="0.3">
      <c r="P225" s="124"/>
    </row>
    <row r="226" spans="1:31" x14ac:dyDescent="0.3">
      <c r="P226" s="124"/>
    </row>
    <row r="227" spans="1:31" x14ac:dyDescent="0.3">
      <c r="P227" s="124"/>
    </row>
    <row r="228" spans="1:31" x14ac:dyDescent="0.3">
      <c r="P228" s="124"/>
    </row>
    <row r="229" spans="1:31" x14ac:dyDescent="0.3">
      <c r="P229" s="124"/>
    </row>
    <row r="230" spans="1:31" x14ac:dyDescent="0.3">
      <c r="P230" s="124"/>
    </row>
    <row r="231" spans="1:31" x14ac:dyDescent="0.3">
      <c r="P231" s="124"/>
    </row>
    <row r="232" spans="1:31" x14ac:dyDescent="0.3">
      <c r="P232" s="124"/>
    </row>
    <row r="233" spans="1:31" x14ac:dyDescent="0.3">
      <c r="P233" s="124"/>
    </row>
    <row r="234" spans="1:31" x14ac:dyDescent="0.3">
      <c r="P234" s="124"/>
    </row>
    <row r="235" spans="1:31" x14ac:dyDescent="0.3">
      <c r="P235" s="124"/>
    </row>
    <row r="236" spans="1:31" x14ac:dyDescent="0.3">
      <c r="B236" s="81">
        <v>2013</v>
      </c>
      <c r="C236" s="81">
        <v>2014</v>
      </c>
      <c r="D236" s="81">
        <v>2015</v>
      </c>
      <c r="E236" s="81">
        <v>2016</v>
      </c>
      <c r="F236" s="81">
        <v>2017</v>
      </c>
      <c r="G236" s="82">
        <v>2018</v>
      </c>
      <c r="H236" s="93">
        <v>2019</v>
      </c>
      <c r="I236" s="82">
        <v>2020</v>
      </c>
      <c r="J236" s="83">
        <v>2021</v>
      </c>
      <c r="K236" s="83">
        <v>2022</v>
      </c>
      <c r="L236" s="83">
        <v>2023</v>
      </c>
      <c r="M236" s="83">
        <v>2024</v>
      </c>
      <c r="N236" s="83">
        <v>2025</v>
      </c>
      <c r="O236" s="131"/>
      <c r="P236" s="124"/>
      <c r="S236" s="81" t="s">
        <v>210</v>
      </c>
      <c r="T236" s="81" t="s">
        <v>211</v>
      </c>
      <c r="U236" s="81" t="s">
        <v>212</v>
      </c>
      <c r="V236" s="81" t="s">
        <v>213</v>
      </c>
      <c r="W236" s="81" t="s">
        <v>214</v>
      </c>
      <c r="X236" s="81" t="s">
        <v>215</v>
      </c>
      <c r="Y236" s="81" t="s">
        <v>216</v>
      </c>
      <c r="Z236" s="81" t="s">
        <v>217</v>
      </c>
      <c r="AA236" s="81" t="s">
        <v>218</v>
      </c>
      <c r="AB236" s="81" t="s">
        <v>220</v>
      </c>
      <c r="AC236" s="81" t="s">
        <v>221</v>
      </c>
      <c r="AD236" s="81" t="s">
        <v>222</v>
      </c>
      <c r="AE236" s="85" t="s">
        <v>234</v>
      </c>
    </row>
    <row r="237" spans="1:31" ht="30.75" customHeight="1" x14ac:dyDescent="0.3">
      <c r="A237" s="90" t="s">
        <v>23</v>
      </c>
      <c r="B237" s="76">
        <v>758158.7</v>
      </c>
      <c r="C237" s="76"/>
      <c r="D237" s="76">
        <v>725000</v>
      </c>
      <c r="E237" s="76">
        <v>600000</v>
      </c>
      <c r="F237" s="76">
        <v>1734451.46</v>
      </c>
      <c r="G237" s="94">
        <v>0</v>
      </c>
      <c r="H237" s="94">
        <v>845169.25</v>
      </c>
      <c r="I237" s="95">
        <v>1956280</v>
      </c>
      <c r="J237" s="94">
        <v>0</v>
      </c>
      <c r="K237" s="87">
        <v>3349537.75</v>
      </c>
      <c r="L237" s="89">
        <v>10150</v>
      </c>
      <c r="M237" s="89">
        <v>0</v>
      </c>
      <c r="N237" s="89">
        <f>AE237</f>
        <v>1759962.8</v>
      </c>
      <c r="O237" s="132"/>
      <c r="P237" s="125"/>
      <c r="Q237" s="122"/>
      <c r="R237" s="90" t="s">
        <v>23</v>
      </c>
      <c r="S237" s="76"/>
      <c r="T237" s="76"/>
      <c r="U237" s="76"/>
      <c r="V237" s="76"/>
      <c r="W237" s="76">
        <v>1759962.8</v>
      </c>
      <c r="X237" s="76"/>
      <c r="Y237" s="76"/>
      <c r="Z237" s="76"/>
      <c r="AB237" s="87"/>
      <c r="AC237" s="87"/>
      <c r="AD237" s="87"/>
      <c r="AE237" s="74">
        <f>SUM(S237:AD237)</f>
        <v>1759962.8</v>
      </c>
    </row>
    <row r="238" spans="1:31" x14ac:dyDescent="0.3">
      <c r="P238" s="124"/>
    </row>
    <row r="239" spans="1:31" x14ac:dyDescent="0.3">
      <c r="P239" s="124"/>
    </row>
    <row r="240" spans="1:31" x14ac:dyDescent="0.3">
      <c r="P240" s="124"/>
    </row>
    <row r="241" spans="1:31" x14ac:dyDescent="0.3">
      <c r="P241" s="124"/>
    </row>
    <row r="242" spans="1:31" x14ac:dyDescent="0.3">
      <c r="P242" s="124"/>
    </row>
    <row r="243" spans="1:31" x14ac:dyDescent="0.3">
      <c r="P243" s="124"/>
    </row>
    <row r="244" spans="1:31" x14ac:dyDescent="0.3">
      <c r="P244" s="124"/>
    </row>
    <row r="245" spans="1:31" x14ac:dyDescent="0.3">
      <c r="P245" s="124"/>
    </row>
    <row r="246" spans="1:31" x14ac:dyDescent="0.3">
      <c r="P246" s="124"/>
    </row>
    <row r="247" spans="1:31" x14ac:dyDescent="0.3">
      <c r="P247" s="124"/>
    </row>
    <row r="248" spans="1:31" x14ac:dyDescent="0.3">
      <c r="P248" s="124"/>
    </row>
    <row r="249" spans="1:31" x14ac:dyDescent="0.3">
      <c r="P249" s="124"/>
    </row>
    <row r="250" spans="1:31" x14ac:dyDescent="0.3">
      <c r="P250" s="124"/>
    </row>
    <row r="251" spans="1:31" x14ac:dyDescent="0.3">
      <c r="P251" s="124"/>
    </row>
    <row r="252" spans="1:31" x14ac:dyDescent="0.3">
      <c r="P252" s="124"/>
    </row>
    <row r="253" spans="1:31" x14ac:dyDescent="0.3">
      <c r="P253" s="124"/>
    </row>
    <row r="254" spans="1:31" x14ac:dyDescent="0.3">
      <c r="P254" s="124"/>
    </row>
    <row r="255" spans="1:31" x14ac:dyDescent="0.3">
      <c r="B255" s="81">
        <v>2013</v>
      </c>
      <c r="C255" s="81">
        <v>2014</v>
      </c>
      <c r="D255" s="81">
        <v>2015</v>
      </c>
      <c r="E255" s="81">
        <v>2016</v>
      </c>
      <c r="F255" s="81">
        <v>2017</v>
      </c>
      <c r="G255" s="82">
        <v>2018</v>
      </c>
      <c r="H255" s="93">
        <v>2019</v>
      </c>
      <c r="I255" s="82">
        <v>2020</v>
      </c>
      <c r="J255" s="83">
        <v>2021</v>
      </c>
      <c r="K255" s="83">
        <v>2022</v>
      </c>
      <c r="L255" s="83">
        <v>2023</v>
      </c>
      <c r="M255" s="83">
        <v>2024</v>
      </c>
      <c r="N255" s="83">
        <v>2025</v>
      </c>
      <c r="O255" s="131"/>
      <c r="P255" s="124"/>
      <c r="S255" s="81" t="s">
        <v>210</v>
      </c>
      <c r="T255" s="81" t="s">
        <v>211</v>
      </c>
      <c r="U255" s="81" t="s">
        <v>212</v>
      </c>
      <c r="V255" s="81" t="s">
        <v>213</v>
      </c>
      <c r="W255" s="81" t="s">
        <v>214</v>
      </c>
      <c r="X255" s="81" t="s">
        <v>215</v>
      </c>
      <c r="Y255" s="81" t="s">
        <v>216</v>
      </c>
      <c r="Z255" s="81" t="s">
        <v>217</v>
      </c>
      <c r="AA255" s="81" t="s">
        <v>218</v>
      </c>
      <c r="AB255" s="81" t="s">
        <v>220</v>
      </c>
      <c r="AC255" s="81" t="s">
        <v>221</v>
      </c>
      <c r="AD255" s="81" t="s">
        <v>222</v>
      </c>
      <c r="AE255" s="85" t="s">
        <v>234</v>
      </c>
    </row>
    <row r="256" spans="1:31" ht="30.75" x14ac:dyDescent="0.3">
      <c r="A256" s="90" t="s">
        <v>24</v>
      </c>
      <c r="B256" s="76">
        <v>708041.78</v>
      </c>
      <c r="C256" s="76">
        <v>1111768.3799999999</v>
      </c>
      <c r="D256" s="76">
        <v>493760.12</v>
      </c>
      <c r="E256" s="76">
        <v>3291068.97</v>
      </c>
      <c r="F256" s="76">
        <v>757926.72000000009</v>
      </c>
      <c r="G256" s="94">
        <v>461865.67000000004</v>
      </c>
      <c r="H256" s="94">
        <v>2365562.69</v>
      </c>
      <c r="I256" s="95">
        <v>7934544.4800000004</v>
      </c>
      <c r="J256" s="94">
        <v>7192957.7100000009</v>
      </c>
      <c r="K256" s="87">
        <v>12586288.98</v>
      </c>
      <c r="L256" s="89">
        <v>15172231.18</v>
      </c>
      <c r="M256" s="89">
        <v>12046151.149999999</v>
      </c>
      <c r="N256" s="89">
        <f>AE256</f>
        <v>10371858.4</v>
      </c>
      <c r="O256" s="132"/>
      <c r="P256" s="125"/>
      <c r="Q256" s="122"/>
      <c r="R256" s="90" t="s">
        <v>24</v>
      </c>
      <c r="S256" s="76">
        <v>197064.51</v>
      </c>
      <c r="T256" s="76">
        <v>494793.81</v>
      </c>
      <c r="U256" s="76">
        <v>1257943.27</v>
      </c>
      <c r="V256" s="76">
        <v>1549146.74</v>
      </c>
      <c r="W256" s="76">
        <v>915713.91</v>
      </c>
      <c r="X256" s="76">
        <v>672615.58</v>
      </c>
      <c r="Y256" s="76">
        <v>698806.17</v>
      </c>
      <c r="Z256" s="76">
        <v>1012677.5800000001</v>
      </c>
      <c r="AA256" s="87">
        <v>1042501.01</v>
      </c>
      <c r="AB256" s="87">
        <v>859434.33000000007</v>
      </c>
      <c r="AC256" s="87">
        <v>704944.58</v>
      </c>
      <c r="AD256" s="87">
        <v>966216.91</v>
      </c>
      <c r="AE256" s="74">
        <f>SUM(S256:AD256 )</f>
        <v>10371858.4</v>
      </c>
    </row>
    <row r="257" spans="16:16" x14ac:dyDescent="0.3">
      <c r="P257" s="124"/>
    </row>
    <row r="258" spans="16:16" x14ac:dyDescent="0.3">
      <c r="P258" s="124"/>
    </row>
    <row r="259" spans="16:16" x14ac:dyDescent="0.3">
      <c r="P259" s="124"/>
    </row>
    <row r="260" spans="16:16" x14ac:dyDescent="0.3">
      <c r="P260" s="124"/>
    </row>
    <row r="261" spans="16:16" x14ac:dyDescent="0.3">
      <c r="P261" s="124"/>
    </row>
    <row r="262" spans="16:16" x14ac:dyDescent="0.3">
      <c r="P262" s="124"/>
    </row>
    <row r="263" spans="16:16" x14ac:dyDescent="0.3">
      <c r="P263" s="124"/>
    </row>
    <row r="264" spans="16:16" x14ac:dyDescent="0.3">
      <c r="P264" s="124"/>
    </row>
    <row r="265" spans="16:16" x14ac:dyDescent="0.3">
      <c r="P265" s="124"/>
    </row>
    <row r="266" spans="16:16" x14ac:dyDescent="0.3">
      <c r="P266" s="124"/>
    </row>
    <row r="267" spans="16:16" x14ac:dyDescent="0.3">
      <c r="P267" s="124"/>
    </row>
    <row r="268" spans="16:16" x14ac:dyDescent="0.3">
      <c r="P268" s="124"/>
    </row>
    <row r="269" spans="16:16" x14ac:dyDescent="0.3">
      <c r="P269" s="124"/>
    </row>
    <row r="270" spans="16:16" x14ac:dyDescent="0.3">
      <c r="P270" s="124"/>
    </row>
    <row r="271" spans="16:16" x14ac:dyDescent="0.3">
      <c r="P271" s="124"/>
    </row>
    <row r="272" spans="16:16" x14ac:dyDescent="0.3">
      <c r="P272" s="124"/>
    </row>
    <row r="273" spans="1:31" x14ac:dyDescent="0.3">
      <c r="P273" s="124"/>
    </row>
    <row r="274" spans="1:31" x14ac:dyDescent="0.3">
      <c r="B274" s="81">
        <v>2013</v>
      </c>
      <c r="C274" s="81">
        <v>2014</v>
      </c>
      <c r="D274" s="81">
        <v>2015</v>
      </c>
      <c r="E274" s="81">
        <v>2016</v>
      </c>
      <c r="F274" s="81">
        <v>2017</v>
      </c>
      <c r="G274" s="82">
        <v>2018</v>
      </c>
      <c r="H274" s="93">
        <v>2019</v>
      </c>
      <c r="I274" s="82">
        <v>2020</v>
      </c>
      <c r="J274" s="83">
        <v>2021</v>
      </c>
      <c r="K274" s="83">
        <v>2022</v>
      </c>
      <c r="L274" s="83">
        <v>2023</v>
      </c>
      <c r="M274" s="83">
        <v>2024</v>
      </c>
      <c r="N274" s="83">
        <v>2025</v>
      </c>
      <c r="O274" s="131"/>
      <c r="P274" s="124"/>
      <c r="S274" s="81" t="s">
        <v>210</v>
      </c>
      <c r="T274" s="81" t="s">
        <v>211</v>
      </c>
      <c r="U274" s="81" t="s">
        <v>212</v>
      </c>
      <c r="V274" s="81" t="s">
        <v>213</v>
      </c>
      <c r="W274" s="81" t="s">
        <v>214</v>
      </c>
      <c r="X274" s="81" t="s">
        <v>215</v>
      </c>
      <c r="Y274" s="81" t="s">
        <v>216</v>
      </c>
      <c r="Z274" s="81" t="s">
        <v>217</v>
      </c>
      <c r="AA274" s="81" t="s">
        <v>218</v>
      </c>
      <c r="AB274" s="81" t="s">
        <v>220</v>
      </c>
      <c r="AC274" s="81" t="s">
        <v>221</v>
      </c>
      <c r="AD274" s="81" t="s">
        <v>222</v>
      </c>
      <c r="AE274" s="85" t="s">
        <v>234</v>
      </c>
    </row>
    <row r="275" spans="1:31" ht="30.75" customHeight="1" x14ac:dyDescent="0.3">
      <c r="A275" s="90" t="s">
        <v>25</v>
      </c>
      <c r="B275" s="76">
        <v>66384085.149999999</v>
      </c>
      <c r="C275" s="76">
        <v>65209092.340000004</v>
      </c>
      <c r="D275" s="76">
        <v>57241386.020000003</v>
      </c>
      <c r="E275" s="76">
        <v>71486469.459999993</v>
      </c>
      <c r="F275" s="76">
        <v>98672313.180000007</v>
      </c>
      <c r="G275" s="94">
        <v>99604736.000000015</v>
      </c>
      <c r="H275" s="94">
        <v>116815672.22</v>
      </c>
      <c r="I275" s="95">
        <v>94612065.839999989</v>
      </c>
      <c r="J275" s="94">
        <v>91141632.600000009</v>
      </c>
      <c r="K275" s="87">
        <v>62862569.870000005</v>
      </c>
      <c r="L275" s="89">
        <v>58952136.200000003</v>
      </c>
      <c r="M275" s="89">
        <v>125884262.84999999</v>
      </c>
      <c r="N275" s="89">
        <f>AE275</f>
        <v>117961051.42999999</v>
      </c>
      <c r="O275" s="132"/>
      <c r="P275" s="125"/>
      <c r="Q275" s="122"/>
      <c r="R275" s="90" t="s">
        <v>25</v>
      </c>
      <c r="S275" s="133">
        <v>10080219.51</v>
      </c>
      <c r="T275" s="76">
        <v>9842003.3300000001</v>
      </c>
      <c r="U275" s="76">
        <v>9607597.9299999997</v>
      </c>
      <c r="V275" s="76">
        <v>9462542.7699999996</v>
      </c>
      <c r="W275" s="76">
        <v>9917781.5800000001</v>
      </c>
      <c r="X275" s="76">
        <v>10355967.9</v>
      </c>
      <c r="Y275" s="76">
        <v>10644547.24</v>
      </c>
      <c r="Z275" s="76">
        <v>10790031.939999999</v>
      </c>
      <c r="AA275" s="87">
        <v>15579759.859999999</v>
      </c>
      <c r="AB275" s="87">
        <v>5733238.3700000001</v>
      </c>
      <c r="AC275" s="87">
        <v>15402712.24</v>
      </c>
      <c r="AD275" s="87">
        <v>544648.76</v>
      </c>
      <c r="AE275" s="74">
        <f>SUM(S275:AD275 )</f>
        <v>117961051.42999999</v>
      </c>
    </row>
    <row r="276" spans="1:31" x14ac:dyDescent="0.3">
      <c r="P276" s="124"/>
    </row>
    <row r="277" spans="1:31" x14ac:dyDescent="0.3">
      <c r="P277" s="124"/>
    </row>
    <row r="278" spans="1:31" x14ac:dyDescent="0.3">
      <c r="P278" s="124"/>
    </row>
    <row r="279" spans="1:31" x14ac:dyDescent="0.3">
      <c r="P279" s="124"/>
    </row>
    <row r="280" spans="1:31" x14ac:dyDescent="0.3">
      <c r="P280" s="124"/>
    </row>
    <row r="281" spans="1:31" x14ac:dyDescent="0.3">
      <c r="P281" s="124"/>
    </row>
    <row r="282" spans="1:31" x14ac:dyDescent="0.3">
      <c r="P282" s="124"/>
    </row>
    <row r="283" spans="1:31" x14ac:dyDescent="0.3">
      <c r="P283" s="124"/>
    </row>
    <row r="284" spans="1:31" x14ac:dyDescent="0.3">
      <c r="P284" s="124"/>
    </row>
    <row r="285" spans="1:31" x14ac:dyDescent="0.3">
      <c r="P285" s="124"/>
    </row>
    <row r="286" spans="1:31" x14ac:dyDescent="0.3">
      <c r="P286" s="124"/>
    </row>
    <row r="287" spans="1:31" x14ac:dyDescent="0.3">
      <c r="P287" s="124"/>
    </row>
    <row r="288" spans="1:31" x14ac:dyDescent="0.3">
      <c r="P288" s="124"/>
    </row>
    <row r="289" spans="1:31" x14ac:dyDescent="0.3">
      <c r="P289" s="124"/>
    </row>
    <row r="290" spans="1:31" x14ac:dyDescent="0.3">
      <c r="P290" s="124"/>
    </row>
    <row r="291" spans="1:31" x14ac:dyDescent="0.3">
      <c r="P291" s="124"/>
    </row>
    <row r="292" spans="1:31" x14ac:dyDescent="0.3">
      <c r="P292" s="124"/>
    </row>
    <row r="293" spans="1:31" x14ac:dyDescent="0.3">
      <c r="B293" s="81">
        <v>2013</v>
      </c>
      <c r="C293" s="81">
        <v>2014</v>
      </c>
      <c r="D293" s="81">
        <v>2015</v>
      </c>
      <c r="E293" s="81">
        <v>2016</v>
      </c>
      <c r="F293" s="81">
        <v>2017</v>
      </c>
      <c r="G293" s="82">
        <v>2018</v>
      </c>
      <c r="H293" s="93">
        <v>2019</v>
      </c>
      <c r="I293" s="82">
        <v>2020</v>
      </c>
      <c r="J293" s="83">
        <v>2021</v>
      </c>
      <c r="K293" s="83">
        <v>2022</v>
      </c>
      <c r="L293" s="83">
        <v>2023</v>
      </c>
      <c r="M293" s="83">
        <v>2024</v>
      </c>
      <c r="N293" s="83">
        <v>2025</v>
      </c>
      <c r="O293" s="131"/>
      <c r="P293" s="124"/>
      <c r="S293" s="83" t="s">
        <v>210</v>
      </c>
      <c r="T293" s="83" t="s">
        <v>211</v>
      </c>
      <c r="U293" s="83" t="s">
        <v>212</v>
      </c>
      <c r="V293" s="83" t="s">
        <v>213</v>
      </c>
      <c r="W293" s="83" t="s">
        <v>214</v>
      </c>
      <c r="X293" s="83" t="s">
        <v>215</v>
      </c>
      <c r="Y293" s="83" t="s">
        <v>216</v>
      </c>
      <c r="Z293" s="83" t="s">
        <v>217</v>
      </c>
      <c r="AA293" s="83" t="s">
        <v>218</v>
      </c>
      <c r="AB293" s="83" t="s">
        <v>220</v>
      </c>
      <c r="AC293" s="83" t="s">
        <v>221</v>
      </c>
      <c r="AD293" s="83" t="s">
        <v>222</v>
      </c>
      <c r="AE293" s="85" t="s">
        <v>234</v>
      </c>
    </row>
    <row r="294" spans="1:31" ht="30.75" customHeight="1" x14ac:dyDescent="0.3">
      <c r="A294" s="90" t="s">
        <v>26</v>
      </c>
      <c r="B294" s="76">
        <v>2362787.44</v>
      </c>
      <c r="C294" s="76">
        <v>33219163.170000002</v>
      </c>
      <c r="D294" s="76">
        <v>41534727.170000002</v>
      </c>
      <c r="E294" s="76">
        <v>43351175.960000001</v>
      </c>
      <c r="F294" s="76">
        <v>39832612.210000001</v>
      </c>
      <c r="G294" s="94">
        <v>38212619.450000003</v>
      </c>
      <c r="H294" s="94">
        <v>42490848.270000003</v>
      </c>
      <c r="I294" s="95">
        <v>23658507.09</v>
      </c>
      <c r="J294" s="94">
        <v>27767996.059999999</v>
      </c>
      <c r="K294" s="87">
        <v>55791970.779999994</v>
      </c>
      <c r="L294" s="89">
        <v>79919136.26000002</v>
      </c>
      <c r="M294" s="89">
        <v>77465843.879999995</v>
      </c>
      <c r="N294" s="89">
        <f>AE294</f>
        <v>37669173.659999996</v>
      </c>
      <c r="O294" s="132"/>
      <c r="P294" s="125"/>
      <c r="Q294" s="122"/>
      <c r="R294" s="90" t="s">
        <v>26</v>
      </c>
      <c r="S294" s="76">
        <v>318325.87</v>
      </c>
      <c r="T294" s="76">
        <v>1779062.56</v>
      </c>
      <c r="U294" s="76">
        <v>4072499.24</v>
      </c>
      <c r="V294" s="76">
        <v>5323408.3600000003</v>
      </c>
      <c r="W294" s="76">
        <v>2998504.17</v>
      </c>
      <c r="X294" s="76">
        <v>622089.01</v>
      </c>
      <c r="Y294" s="76">
        <v>545796.86</v>
      </c>
      <c r="Z294" s="76">
        <v>9674276.6899999995</v>
      </c>
      <c r="AA294" s="87">
        <v>2960651.35</v>
      </c>
      <c r="AB294" s="87">
        <v>2996502.82</v>
      </c>
      <c r="AC294" s="87">
        <v>3172948.58</v>
      </c>
      <c r="AD294" s="87">
        <v>3205108.15</v>
      </c>
      <c r="AE294" s="74">
        <f>SUM( S294:AD294)</f>
        <v>37669173.659999996</v>
      </c>
    </row>
    <row r="295" spans="1:31" x14ac:dyDescent="0.3">
      <c r="P295" s="124"/>
    </row>
    <row r="296" spans="1:31" x14ac:dyDescent="0.3">
      <c r="P296" s="124"/>
    </row>
    <row r="297" spans="1:31" x14ac:dyDescent="0.3">
      <c r="P297" s="124"/>
    </row>
    <row r="298" spans="1:31" x14ac:dyDescent="0.3">
      <c r="P298" s="124"/>
    </row>
    <row r="299" spans="1:31" x14ac:dyDescent="0.3">
      <c r="P299" s="124"/>
    </row>
    <row r="300" spans="1:31" x14ac:dyDescent="0.3">
      <c r="P300" s="124"/>
    </row>
    <row r="301" spans="1:31" x14ac:dyDescent="0.3">
      <c r="P301" s="124"/>
    </row>
    <row r="302" spans="1:31" x14ac:dyDescent="0.3">
      <c r="P302" s="124"/>
    </row>
    <row r="303" spans="1:31" x14ac:dyDescent="0.3">
      <c r="P303" s="124"/>
    </row>
    <row r="304" spans="1:31" x14ac:dyDescent="0.3">
      <c r="P304" s="124"/>
    </row>
    <row r="305" spans="1:31" x14ac:dyDescent="0.3">
      <c r="P305" s="124"/>
    </row>
    <row r="306" spans="1:31" x14ac:dyDescent="0.3">
      <c r="P306" s="124"/>
    </row>
    <row r="307" spans="1:31" x14ac:dyDescent="0.3">
      <c r="P307" s="124"/>
    </row>
    <row r="308" spans="1:31" x14ac:dyDescent="0.3">
      <c r="P308" s="124"/>
    </row>
    <row r="309" spans="1:31" x14ac:dyDescent="0.3">
      <c r="P309" s="124"/>
    </row>
    <row r="310" spans="1:31" x14ac:dyDescent="0.3">
      <c r="P310" s="124"/>
    </row>
    <row r="311" spans="1:31" x14ac:dyDescent="0.3">
      <c r="P311" s="124"/>
    </row>
    <row r="312" spans="1:31" x14ac:dyDescent="0.3">
      <c r="P312" s="124"/>
    </row>
    <row r="313" spans="1:31" x14ac:dyDescent="0.3">
      <c r="P313" s="124"/>
    </row>
    <row r="314" spans="1:31" x14ac:dyDescent="0.3">
      <c r="P314" s="124"/>
    </row>
    <row r="315" spans="1:31" x14ac:dyDescent="0.3">
      <c r="B315" s="81">
        <v>2013</v>
      </c>
      <c r="C315" s="81">
        <v>2014</v>
      </c>
      <c r="D315" s="81">
        <v>2015</v>
      </c>
      <c r="E315" s="81">
        <v>2016</v>
      </c>
      <c r="F315" s="81">
        <v>2017</v>
      </c>
      <c r="G315" s="82">
        <v>2018</v>
      </c>
      <c r="H315" s="93">
        <v>2019</v>
      </c>
      <c r="I315" s="82">
        <v>2020</v>
      </c>
      <c r="J315" s="83">
        <v>2021</v>
      </c>
      <c r="K315" s="83">
        <v>2022</v>
      </c>
      <c r="L315" s="83">
        <v>2023</v>
      </c>
      <c r="M315" s="83">
        <v>2024</v>
      </c>
      <c r="N315" s="83">
        <v>2025</v>
      </c>
      <c r="O315" s="131"/>
      <c r="P315" s="124"/>
      <c r="S315" s="81" t="s">
        <v>210</v>
      </c>
      <c r="T315" s="81" t="s">
        <v>211</v>
      </c>
      <c r="U315" s="81" t="s">
        <v>212</v>
      </c>
      <c r="V315" s="81" t="s">
        <v>213</v>
      </c>
      <c r="W315" s="81" t="s">
        <v>214</v>
      </c>
      <c r="X315" s="81" t="s">
        <v>215</v>
      </c>
      <c r="Y315" s="81" t="s">
        <v>216</v>
      </c>
      <c r="Z315" s="81" t="s">
        <v>217</v>
      </c>
      <c r="AA315" s="81" t="s">
        <v>218</v>
      </c>
      <c r="AB315" s="81" t="s">
        <v>220</v>
      </c>
      <c r="AC315" s="81" t="s">
        <v>221</v>
      </c>
      <c r="AD315" s="81" t="s">
        <v>222</v>
      </c>
      <c r="AE315" s="85" t="s">
        <v>234</v>
      </c>
    </row>
    <row r="316" spans="1:31" ht="30.75" x14ac:dyDescent="0.3">
      <c r="A316" s="90" t="s">
        <v>27</v>
      </c>
      <c r="B316" s="76">
        <v>22647100.170000002</v>
      </c>
      <c r="C316" s="76">
        <v>46401351.630000003</v>
      </c>
      <c r="D316" s="76">
        <v>51307864.909999996</v>
      </c>
      <c r="E316" s="76">
        <v>52599236.93</v>
      </c>
      <c r="F316" s="76">
        <v>66083105.510000005</v>
      </c>
      <c r="G316" s="94">
        <v>52627923.789999999</v>
      </c>
      <c r="H316" s="94">
        <v>34317041.490000002</v>
      </c>
      <c r="I316" s="95">
        <v>32816171.130000003</v>
      </c>
      <c r="J316" s="94">
        <v>63793384.219999999</v>
      </c>
      <c r="K316" s="87">
        <v>50658303.300000004</v>
      </c>
      <c r="L316" s="89">
        <v>43220944.68</v>
      </c>
      <c r="M316" s="89">
        <v>38749240.109999999</v>
      </c>
      <c r="N316" s="89">
        <f>AE316</f>
        <v>40868045.289999999</v>
      </c>
      <c r="O316" s="132"/>
      <c r="P316" s="125"/>
      <c r="Q316" s="122"/>
      <c r="R316" s="90" t="s">
        <v>27</v>
      </c>
      <c r="S316" s="76">
        <v>1825431.6</v>
      </c>
      <c r="T316" s="76">
        <v>2068840.55</v>
      </c>
      <c r="U316" s="76">
        <v>8799493.6099999994</v>
      </c>
      <c r="V316" s="76">
        <v>7693520.8200000003</v>
      </c>
      <c r="W316" s="76">
        <v>1489403.09</v>
      </c>
      <c r="X316" s="76">
        <v>2088761.47</v>
      </c>
      <c r="Y316" s="76">
        <v>1345145.05</v>
      </c>
      <c r="Z316" s="76">
        <v>4102769.7600000002</v>
      </c>
      <c r="AA316" s="87">
        <v>1927221.27</v>
      </c>
      <c r="AB316" s="87">
        <v>2448663.36</v>
      </c>
      <c r="AC316" s="87">
        <v>1588079.7</v>
      </c>
      <c r="AD316" s="87">
        <v>5490715.0099999998</v>
      </c>
      <c r="AE316" s="74">
        <f>SUM( S316:AD316)</f>
        <v>40868045.289999999</v>
      </c>
    </row>
    <row r="317" spans="1:31" x14ac:dyDescent="0.3">
      <c r="P317" s="124"/>
    </row>
    <row r="318" spans="1:31" x14ac:dyDescent="0.3">
      <c r="P318" s="124"/>
    </row>
    <row r="319" spans="1:31" x14ac:dyDescent="0.3">
      <c r="P319" s="124"/>
    </row>
    <row r="320" spans="1:31" x14ac:dyDescent="0.3">
      <c r="P320" s="124"/>
    </row>
    <row r="321" spans="1:31" x14ac:dyDescent="0.3">
      <c r="P321" s="124"/>
    </row>
    <row r="322" spans="1:31" x14ac:dyDescent="0.3">
      <c r="P322" s="124"/>
    </row>
    <row r="323" spans="1:31" x14ac:dyDescent="0.3">
      <c r="P323" s="124"/>
    </row>
    <row r="324" spans="1:31" x14ac:dyDescent="0.3">
      <c r="P324" s="124"/>
    </row>
    <row r="325" spans="1:31" x14ac:dyDescent="0.3">
      <c r="P325" s="124"/>
    </row>
    <row r="326" spans="1:31" x14ac:dyDescent="0.3">
      <c r="P326" s="124"/>
    </row>
    <row r="327" spans="1:31" x14ac:dyDescent="0.3">
      <c r="P327" s="124"/>
    </row>
    <row r="328" spans="1:31" x14ac:dyDescent="0.3">
      <c r="P328" s="124"/>
    </row>
    <row r="329" spans="1:31" x14ac:dyDescent="0.3">
      <c r="P329" s="124"/>
    </row>
    <row r="330" spans="1:31" x14ac:dyDescent="0.3">
      <c r="P330" s="124"/>
    </row>
    <row r="331" spans="1:31" x14ac:dyDescent="0.3">
      <c r="P331" s="124"/>
    </row>
    <row r="332" spans="1:31" x14ac:dyDescent="0.3">
      <c r="P332" s="124"/>
    </row>
    <row r="333" spans="1:31" x14ac:dyDescent="0.3">
      <c r="P333" s="124"/>
    </row>
    <row r="334" spans="1:31" x14ac:dyDescent="0.3">
      <c r="B334" s="81">
        <v>2013</v>
      </c>
      <c r="C334" s="81">
        <v>2014</v>
      </c>
      <c r="D334" s="81">
        <v>2015</v>
      </c>
      <c r="E334" s="81">
        <v>2016</v>
      </c>
      <c r="F334" s="81">
        <v>2017</v>
      </c>
      <c r="G334" s="82">
        <v>2018</v>
      </c>
      <c r="H334" s="93">
        <v>2019</v>
      </c>
      <c r="I334" s="82">
        <v>2020</v>
      </c>
      <c r="J334" s="83">
        <v>2021</v>
      </c>
      <c r="K334" s="83">
        <v>2022</v>
      </c>
      <c r="L334" s="83">
        <v>2023</v>
      </c>
      <c r="M334" s="83">
        <v>2024</v>
      </c>
      <c r="N334" s="83">
        <v>2025</v>
      </c>
      <c r="O334" s="131"/>
      <c r="P334" s="124"/>
      <c r="S334" s="81" t="s">
        <v>210</v>
      </c>
      <c r="T334" s="81" t="s">
        <v>211</v>
      </c>
      <c r="U334" s="81" t="s">
        <v>212</v>
      </c>
      <c r="V334" s="81" t="s">
        <v>213</v>
      </c>
      <c r="W334" s="81" t="s">
        <v>214</v>
      </c>
      <c r="X334" s="81" t="s">
        <v>215</v>
      </c>
      <c r="Y334" s="81" t="s">
        <v>216</v>
      </c>
      <c r="Z334" s="81" t="s">
        <v>217</v>
      </c>
      <c r="AA334" s="81" t="s">
        <v>218</v>
      </c>
      <c r="AB334" s="81" t="s">
        <v>220</v>
      </c>
      <c r="AC334" s="81" t="s">
        <v>221</v>
      </c>
      <c r="AD334" s="81" t="s">
        <v>222</v>
      </c>
      <c r="AE334" s="85" t="s">
        <v>234</v>
      </c>
    </row>
    <row r="335" spans="1:31" ht="30.75" customHeight="1" x14ac:dyDescent="0.3">
      <c r="A335" s="90" t="s">
        <v>28</v>
      </c>
      <c r="B335" s="76">
        <v>9945532.8800000008</v>
      </c>
      <c r="C335" s="76">
        <v>9913839.25</v>
      </c>
      <c r="D335" s="76">
        <v>7188184.0800000001</v>
      </c>
      <c r="E335" s="76">
        <v>8595074.8499999996</v>
      </c>
      <c r="F335" s="76">
        <v>9205769.9000000004</v>
      </c>
      <c r="G335" s="94">
        <v>9882024.7700000033</v>
      </c>
      <c r="H335" s="94">
        <v>11316212.16</v>
      </c>
      <c r="I335" s="95">
        <v>12295532.029999999</v>
      </c>
      <c r="J335" s="94">
        <v>10401796.41</v>
      </c>
      <c r="K335" s="87">
        <v>5760033.6399999997</v>
      </c>
      <c r="L335" s="89">
        <v>8494114.8000000007</v>
      </c>
      <c r="M335" s="89">
        <v>9649424.1099999994</v>
      </c>
      <c r="N335" s="89">
        <f>AE335</f>
        <v>14488902.399999999</v>
      </c>
      <c r="O335" s="132"/>
      <c r="P335" s="125"/>
      <c r="Q335" s="122"/>
      <c r="R335" s="90" t="s">
        <v>28</v>
      </c>
      <c r="S335" s="76">
        <v>6426319.9299999997</v>
      </c>
      <c r="T335" s="76">
        <v>3186080.0700000003</v>
      </c>
      <c r="U335" s="76">
        <v>630053.54</v>
      </c>
      <c r="V335" s="76">
        <v>450896.56</v>
      </c>
      <c r="W335" s="76">
        <v>193250.5</v>
      </c>
      <c r="X335" s="76">
        <v>876003.99</v>
      </c>
      <c r="Y335" s="76">
        <v>229253.36000000002</v>
      </c>
      <c r="Z335" s="76">
        <v>298834.27</v>
      </c>
      <c r="AA335" s="87">
        <v>448029.76</v>
      </c>
      <c r="AB335" s="87">
        <v>469590.64</v>
      </c>
      <c r="AC335" s="87">
        <v>585920.28</v>
      </c>
      <c r="AD335" s="87">
        <v>694669.5</v>
      </c>
      <c r="AE335" s="74">
        <f>SUM( S335:AD335)</f>
        <v>14488902.399999999</v>
      </c>
    </row>
    <row r="336" spans="1:31" x14ac:dyDescent="0.3">
      <c r="P336" s="124"/>
    </row>
    <row r="337" spans="2:31" x14ac:dyDescent="0.3">
      <c r="P337" s="124"/>
    </row>
    <row r="338" spans="2:31" x14ac:dyDescent="0.3">
      <c r="P338" s="124"/>
    </row>
    <row r="339" spans="2:31" x14ac:dyDescent="0.3">
      <c r="P339" s="124"/>
    </row>
    <row r="340" spans="2:31" x14ac:dyDescent="0.3">
      <c r="P340" s="124"/>
    </row>
    <row r="341" spans="2:31" x14ac:dyDescent="0.3">
      <c r="P341" s="124"/>
    </row>
    <row r="342" spans="2:31" x14ac:dyDescent="0.3">
      <c r="P342" s="124"/>
    </row>
    <row r="343" spans="2:31" x14ac:dyDescent="0.3">
      <c r="P343" s="124"/>
    </row>
    <row r="344" spans="2:31" x14ac:dyDescent="0.3">
      <c r="P344" s="124"/>
    </row>
    <row r="345" spans="2:31" x14ac:dyDescent="0.3">
      <c r="P345" s="124"/>
    </row>
    <row r="346" spans="2:31" x14ac:dyDescent="0.3">
      <c r="P346" s="124"/>
    </row>
    <row r="347" spans="2:31" x14ac:dyDescent="0.3">
      <c r="P347" s="124"/>
    </row>
    <row r="348" spans="2:31" x14ac:dyDescent="0.3">
      <c r="P348" s="124"/>
    </row>
    <row r="349" spans="2:31" x14ac:dyDescent="0.3">
      <c r="P349" s="124"/>
    </row>
    <row r="350" spans="2:31" x14ac:dyDescent="0.3">
      <c r="P350" s="124"/>
    </row>
    <row r="351" spans="2:31" x14ac:dyDescent="0.3">
      <c r="P351" s="124"/>
    </row>
    <row r="352" spans="2:31" x14ac:dyDescent="0.3">
      <c r="B352" s="81">
        <v>2013</v>
      </c>
      <c r="C352" s="81">
        <v>2014</v>
      </c>
      <c r="D352" s="81">
        <v>2015</v>
      </c>
      <c r="E352" s="81">
        <v>2016</v>
      </c>
      <c r="F352" s="81">
        <v>2017</v>
      </c>
      <c r="G352" s="82">
        <v>2018</v>
      </c>
      <c r="H352" s="93">
        <v>2019</v>
      </c>
      <c r="I352" s="82">
        <v>2020</v>
      </c>
      <c r="J352" s="83">
        <v>2021</v>
      </c>
      <c r="K352" s="83">
        <v>2022</v>
      </c>
      <c r="L352" s="83">
        <v>2023</v>
      </c>
      <c r="M352" s="83">
        <v>2024</v>
      </c>
      <c r="N352" s="83">
        <v>2025</v>
      </c>
      <c r="O352" s="131"/>
      <c r="P352" s="124"/>
      <c r="S352" s="81" t="s">
        <v>210</v>
      </c>
      <c r="T352" s="81" t="s">
        <v>211</v>
      </c>
      <c r="U352" s="81" t="s">
        <v>212</v>
      </c>
      <c r="V352" s="81" t="s">
        <v>213</v>
      </c>
      <c r="W352" s="83" t="s">
        <v>214</v>
      </c>
      <c r="X352" s="81" t="s">
        <v>215</v>
      </c>
      <c r="Y352" s="81" t="s">
        <v>216</v>
      </c>
      <c r="Z352" s="81" t="s">
        <v>217</v>
      </c>
      <c r="AA352" s="81" t="s">
        <v>218</v>
      </c>
      <c r="AB352" s="81" t="s">
        <v>220</v>
      </c>
      <c r="AC352" s="81" t="s">
        <v>221</v>
      </c>
      <c r="AD352" s="81" t="s">
        <v>222</v>
      </c>
      <c r="AE352" s="85" t="s">
        <v>234</v>
      </c>
    </row>
    <row r="353" spans="1:31" ht="30.75" x14ac:dyDescent="0.3">
      <c r="A353" s="90" t="s">
        <v>29</v>
      </c>
      <c r="B353" s="76">
        <v>92953850.640000001</v>
      </c>
      <c r="C353" s="76">
        <v>113248939.92</v>
      </c>
      <c r="D353" s="76">
        <v>117035967.89</v>
      </c>
      <c r="E353" s="76">
        <v>117288462.02</v>
      </c>
      <c r="F353" s="76">
        <v>124357977.13999999</v>
      </c>
      <c r="G353" s="94">
        <v>138853332.05000001</v>
      </c>
      <c r="H353" s="94">
        <v>142079642.65000001</v>
      </c>
      <c r="I353" s="95">
        <v>103557880.78</v>
      </c>
      <c r="J353" s="94">
        <v>148951399.66000003</v>
      </c>
      <c r="K353" s="87">
        <v>200385564.34999999</v>
      </c>
      <c r="L353" s="89">
        <v>204069674.50999999</v>
      </c>
      <c r="M353" s="89">
        <v>204257082.77000001</v>
      </c>
      <c r="N353" s="89">
        <f>AE353</f>
        <v>178170368.10999998</v>
      </c>
      <c r="O353" s="132"/>
      <c r="P353" s="125"/>
      <c r="Q353" s="122"/>
      <c r="R353" s="90" t="s">
        <v>29</v>
      </c>
      <c r="S353" s="76">
        <v>13113685.49</v>
      </c>
      <c r="T353" s="76">
        <v>13480299.42</v>
      </c>
      <c r="U353" s="76">
        <v>20928551.760000002</v>
      </c>
      <c r="V353" s="76">
        <v>20122191.5</v>
      </c>
      <c r="W353" s="135">
        <v>14123924.450000001</v>
      </c>
      <c r="X353" s="76">
        <v>13163283.710000001</v>
      </c>
      <c r="Y353" s="76">
        <v>14519905.98</v>
      </c>
      <c r="Z353" s="76">
        <v>14092176.27</v>
      </c>
      <c r="AA353" s="87">
        <v>14906066.470000001</v>
      </c>
      <c r="AB353" s="87">
        <v>15412544.5</v>
      </c>
      <c r="AC353" s="87">
        <v>16408202.640000001</v>
      </c>
      <c r="AD353" s="87">
        <v>7899535.9199999999</v>
      </c>
      <c r="AE353" s="74">
        <f>SUM(S353:AD353)</f>
        <v>178170368.10999998</v>
      </c>
    </row>
    <row r="354" spans="1:31" x14ac:dyDescent="0.3">
      <c r="P354" s="124"/>
    </row>
    <row r="355" spans="1:31" x14ac:dyDescent="0.3">
      <c r="P355" s="124"/>
    </row>
    <row r="356" spans="1:31" x14ac:dyDescent="0.3">
      <c r="P356" s="124"/>
    </row>
    <row r="357" spans="1:31" x14ac:dyDescent="0.3">
      <c r="P357" s="124"/>
    </row>
    <row r="358" spans="1:31" x14ac:dyDescent="0.3">
      <c r="P358" s="124"/>
    </row>
    <row r="359" spans="1:31" x14ac:dyDescent="0.3">
      <c r="P359" s="124"/>
    </row>
    <row r="360" spans="1:31" x14ac:dyDescent="0.3">
      <c r="P360" s="124"/>
    </row>
    <row r="361" spans="1:31" x14ac:dyDescent="0.3">
      <c r="P361" s="124"/>
    </row>
    <row r="362" spans="1:31" x14ac:dyDescent="0.3">
      <c r="P362" s="124"/>
    </row>
    <row r="363" spans="1:31" x14ac:dyDescent="0.3">
      <c r="P363" s="124"/>
    </row>
    <row r="364" spans="1:31" x14ac:dyDescent="0.3">
      <c r="P364" s="124"/>
    </row>
    <row r="365" spans="1:31" x14ac:dyDescent="0.3">
      <c r="P365" s="124"/>
    </row>
    <row r="366" spans="1:31" x14ac:dyDescent="0.3">
      <c r="P366" s="124"/>
    </row>
    <row r="367" spans="1:31" x14ac:dyDescent="0.3">
      <c r="P367" s="124"/>
    </row>
    <row r="368" spans="1:31" x14ac:dyDescent="0.3">
      <c r="P368" s="124"/>
    </row>
    <row r="369" spans="1:31" x14ac:dyDescent="0.3">
      <c r="P369" s="124"/>
    </row>
    <row r="370" spans="1:31" x14ac:dyDescent="0.3">
      <c r="P370" s="124"/>
    </row>
    <row r="371" spans="1:31" x14ac:dyDescent="0.3">
      <c r="B371" s="81">
        <v>2013</v>
      </c>
      <c r="C371" s="81">
        <v>2014</v>
      </c>
      <c r="D371" s="81">
        <v>2015</v>
      </c>
      <c r="E371" s="81">
        <v>2016</v>
      </c>
      <c r="F371" s="81">
        <v>2017</v>
      </c>
      <c r="G371" s="82">
        <v>2018</v>
      </c>
      <c r="H371" s="93">
        <v>2019</v>
      </c>
      <c r="I371" s="82">
        <v>2020</v>
      </c>
      <c r="J371" s="83">
        <v>2021</v>
      </c>
      <c r="K371" s="83">
        <v>2022</v>
      </c>
      <c r="L371" s="83">
        <v>2023</v>
      </c>
      <c r="M371" s="83">
        <v>2024</v>
      </c>
      <c r="N371" s="83">
        <v>2025</v>
      </c>
      <c r="O371" s="131"/>
      <c r="P371" s="124"/>
      <c r="S371" s="83" t="s">
        <v>210</v>
      </c>
      <c r="T371" s="83" t="s">
        <v>211</v>
      </c>
      <c r="U371" s="83" t="s">
        <v>212</v>
      </c>
      <c r="V371" s="83" t="s">
        <v>213</v>
      </c>
      <c r="W371" s="83" t="s">
        <v>214</v>
      </c>
      <c r="X371" s="83" t="s">
        <v>215</v>
      </c>
      <c r="Y371" s="83" t="s">
        <v>216</v>
      </c>
      <c r="Z371" s="83" t="s">
        <v>217</v>
      </c>
      <c r="AA371" s="83" t="s">
        <v>218</v>
      </c>
      <c r="AB371" s="83" t="s">
        <v>220</v>
      </c>
      <c r="AC371" s="83" t="s">
        <v>221</v>
      </c>
      <c r="AD371" s="83" t="s">
        <v>222</v>
      </c>
      <c r="AE371" s="85" t="s">
        <v>234</v>
      </c>
    </row>
    <row r="372" spans="1:31" ht="30.75" customHeight="1" x14ac:dyDescent="0.3">
      <c r="A372" s="90" t="s">
        <v>30</v>
      </c>
      <c r="B372" s="76">
        <v>13181003.039999999</v>
      </c>
      <c r="C372" s="76">
        <v>13242277.75</v>
      </c>
      <c r="D372" s="76">
        <v>11480326.689999999</v>
      </c>
      <c r="E372" s="76">
        <v>13202883.74</v>
      </c>
      <c r="F372" s="76">
        <v>21630615.450000003</v>
      </c>
      <c r="G372" s="94">
        <v>10678500.960000001</v>
      </c>
      <c r="H372" s="94">
        <v>11033952.529999999</v>
      </c>
      <c r="I372" s="95">
        <v>10414430.82</v>
      </c>
      <c r="J372" s="94">
        <v>12451407.359999998</v>
      </c>
      <c r="K372" s="87">
        <v>27097639.91</v>
      </c>
      <c r="L372" s="89">
        <v>25110700.809999999</v>
      </c>
      <c r="M372" s="89">
        <v>16143846.300000001</v>
      </c>
      <c r="N372" s="89">
        <f>AE372</f>
        <v>18721788</v>
      </c>
      <c r="O372" s="132"/>
      <c r="P372" s="125"/>
      <c r="Q372" s="122"/>
      <c r="R372" s="90" t="s">
        <v>30</v>
      </c>
      <c r="S372" s="76">
        <v>3258</v>
      </c>
      <c r="T372" s="76">
        <v>1485427.6</v>
      </c>
      <c r="U372" s="76">
        <v>1948126.6400000001</v>
      </c>
      <c r="V372" s="76">
        <v>1848530.8</v>
      </c>
      <c r="W372" s="76">
        <v>1858177.48</v>
      </c>
      <c r="X372" s="76">
        <v>1633200</v>
      </c>
      <c r="Y372" s="76">
        <v>1817411.2</v>
      </c>
      <c r="Z372" s="76">
        <v>1483743.12</v>
      </c>
      <c r="AA372" s="87">
        <v>1411878.84</v>
      </c>
      <c r="AB372" s="87">
        <v>1641807.76</v>
      </c>
      <c r="AC372" s="87">
        <v>1637121.84</v>
      </c>
      <c r="AD372" s="87">
        <v>1953104.72</v>
      </c>
      <c r="AE372" s="74">
        <f>SUM(S372:AD373 )</f>
        <v>18721788</v>
      </c>
    </row>
    <row r="373" spans="1:31" x14ac:dyDescent="0.3">
      <c r="B373" s="101"/>
      <c r="C373" s="101"/>
      <c r="D373" s="101"/>
      <c r="E373" s="101"/>
      <c r="F373" s="101"/>
      <c r="G373" s="101"/>
      <c r="H373" s="101"/>
      <c r="I373" s="102"/>
      <c r="J373" s="101"/>
      <c r="K373" s="101"/>
      <c r="P373" s="124"/>
      <c r="S373" s="101"/>
      <c r="T373" s="101"/>
      <c r="U373" s="101"/>
      <c r="V373" s="101"/>
      <c r="W373" s="101"/>
      <c r="X373" s="101"/>
      <c r="Y373" s="101"/>
      <c r="Z373" s="101"/>
      <c r="AA373" s="101"/>
    </row>
    <row r="374" spans="1:31" x14ac:dyDescent="0.3">
      <c r="B374" s="101"/>
      <c r="C374" s="101"/>
      <c r="D374" s="101"/>
      <c r="E374" s="101"/>
      <c r="F374" s="101"/>
      <c r="G374" s="101"/>
      <c r="H374" s="101"/>
      <c r="I374" s="102"/>
      <c r="J374" s="101"/>
      <c r="K374" s="101"/>
      <c r="P374" s="124"/>
      <c r="S374" s="101"/>
      <c r="T374" s="101"/>
      <c r="U374" s="101"/>
      <c r="V374" s="101"/>
      <c r="W374" s="101"/>
      <c r="X374" s="101"/>
      <c r="Y374" s="101"/>
      <c r="Z374" s="101"/>
      <c r="AA374" s="101"/>
    </row>
    <row r="375" spans="1:31" x14ac:dyDescent="0.3">
      <c r="B375" s="101"/>
      <c r="C375" s="101"/>
      <c r="D375" s="101"/>
      <c r="E375" s="101"/>
      <c r="F375" s="101"/>
      <c r="G375" s="101"/>
      <c r="H375" s="101"/>
      <c r="I375" s="102"/>
      <c r="J375" s="101"/>
      <c r="K375" s="101"/>
      <c r="P375" s="124"/>
      <c r="S375" s="101"/>
      <c r="T375" s="101"/>
      <c r="U375" s="101"/>
      <c r="V375" s="101"/>
      <c r="W375" s="101"/>
      <c r="X375" s="101"/>
      <c r="Y375" s="101"/>
      <c r="Z375" s="101"/>
      <c r="AA375" s="101"/>
    </row>
    <row r="376" spans="1:31" x14ac:dyDescent="0.3">
      <c r="B376" s="101"/>
      <c r="C376" s="101"/>
      <c r="D376" s="101"/>
      <c r="E376" s="101"/>
      <c r="F376" s="101"/>
      <c r="G376" s="101"/>
      <c r="H376" s="101"/>
      <c r="I376" s="102"/>
      <c r="J376" s="101"/>
      <c r="K376" s="101"/>
      <c r="P376" s="124"/>
      <c r="S376" s="101"/>
      <c r="T376" s="101"/>
      <c r="U376" s="101"/>
      <c r="V376" s="101"/>
      <c r="W376" s="101"/>
      <c r="X376" s="101"/>
      <c r="Y376" s="101"/>
      <c r="Z376" s="101"/>
      <c r="AA376" s="101"/>
    </row>
    <row r="377" spans="1:31" x14ac:dyDescent="0.3">
      <c r="B377" s="101"/>
      <c r="C377" s="101"/>
      <c r="D377" s="101"/>
      <c r="E377" s="101"/>
      <c r="F377" s="101"/>
      <c r="G377" s="101"/>
      <c r="H377" s="101"/>
      <c r="I377" s="102"/>
      <c r="J377" s="101"/>
      <c r="K377" s="101"/>
      <c r="P377" s="124"/>
      <c r="S377" s="101"/>
      <c r="T377" s="101"/>
      <c r="U377" s="101"/>
      <c r="V377" s="101"/>
      <c r="W377" s="101"/>
      <c r="X377" s="101"/>
      <c r="Y377" s="101"/>
      <c r="Z377" s="101"/>
      <c r="AA377" s="101"/>
    </row>
    <row r="378" spans="1:31" x14ac:dyDescent="0.3">
      <c r="B378" s="101"/>
      <c r="C378" s="101"/>
      <c r="D378" s="101"/>
      <c r="E378" s="101"/>
      <c r="F378" s="101"/>
      <c r="G378" s="101"/>
      <c r="H378" s="101"/>
      <c r="I378" s="102"/>
      <c r="J378" s="101"/>
      <c r="K378" s="101"/>
      <c r="P378" s="124"/>
      <c r="S378" s="101"/>
      <c r="T378" s="101"/>
      <c r="U378" s="101"/>
      <c r="V378" s="101"/>
      <c r="W378" s="101"/>
      <c r="X378" s="101"/>
      <c r="Y378" s="101"/>
      <c r="Z378" s="101"/>
      <c r="AA378" s="101"/>
    </row>
    <row r="379" spans="1:31" x14ac:dyDescent="0.3">
      <c r="B379" s="101"/>
      <c r="C379" s="101"/>
      <c r="D379" s="101"/>
      <c r="E379" s="101"/>
      <c r="F379" s="101"/>
      <c r="G379" s="101"/>
      <c r="H379" s="101"/>
      <c r="I379" s="102"/>
      <c r="J379" s="101"/>
      <c r="K379" s="101"/>
      <c r="P379" s="124"/>
      <c r="S379" s="101"/>
      <c r="T379" s="101"/>
      <c r="U379" s="101"/>
      <c r="V379" s="101"/>
      <c r="W379" s="101"/>
      <c r="X379" s="101"/>
      <c r="Y379" s="101"/>
      <c r="Z379" s="101"/>
      <c r="AA379" s="101"/>
    </row>
    <row r="380" spans="1:31" x14ac:dyDescent="0.3">
      <c r="B380" s="101"/>
      <c r="C380" s="101"/>
      <c r="D380" s="101"/>
      <c r="E380" s="101"/>
      <c r="F380" s="101"/>
      <c r="G380" s="101"/>
      <c r="H380" s="101"/>
      <c r="I380" s="102"/>
      <c r="J380" s="101"/>
      <c r="K380" s="101"/>
      <c r="P380" s="124"/>
      <c r="S380" s="101"/>
      <c r="T380" s="101"/>
      <c r="U380" s="101"/>
      <c r="V380" s="101"/>
      <c r="W380" s="101"/>
      <c r="X380" s="101"/>
      <c r="Y380" s="101"/>
      <c r="Z380" s="101"/>
      <c r="AA380" s="101"/>
    </row>
    <row r="381" spans="1:31" x14ac:dyDescent="0.3">
      <c r="B381" s="101"/>
      <c r="C381" s="101"/>
      <c r="D381" s="101"/>
      <c r="E381" s="101"/>
      <c r="F381" s="101"/>
      <c r="G381" s="101"/>
      <c r="H381" s="101"/>
      <c r="I381" s="102"/>
      <c r="J381" s="101"/>
      <c r="K381" s="101"/>
      <c r="P381" s="124"/>
      <c r="S381" s="101"/>
      <c r="T381" s="101"/>
      <c r="U381" s="101"/>
      <c r="V381" s="101"/>
      <c r="W381" s="101"/>
      <c r="X381" s="101"/>
      <c r="Y381" s="101"/>
      <c r="Z381" s="101"/>
      <c r="AA381" s="101"/>
    </row>
    <row r="382" spans="1:31" x14ac:dyDescent="0.3">
      <c r="B382" s="101"/>
      <c r="C382" s="101"/>
      <c r="D382" s="101"/>
      <c r="E382" s="101"/>
      <c r="F382" s="101"/>
      <c r="G382" s="101"/>
      <c r="H382" s="101"/>
      <c r="I382" s="102"/>
      <c r="J382" s="101"/>
      <c r="K382" s="101"/>
      <c r="P382" s="124"/>
      <c r="S382" s="101"/>
      <c r="T382" s="101"/>
      <c r="U382" s="101"/>
      <c r="V382" s="101"/>
      <c r="W382" s="101"/>
      <c r="X382" s="101"/>
      <c r="Y382" s="101"/>
      <c r="Z382" s="101"/>
      <c r="AA382" s="101"/>
    </row>
    <row r="383" spans="1:31" x14ac:dyDescent="0.3">
      <c r="B383" s="101"/>
      <c r="C383" s="101"/>
      <c r="D383" s="101"/>
      <c r="E383" s="101"/>
      <c r="F383" s="101"/>
      <c r="G383" s="101"/>
      <c r="H383" s="101"/>
      <c r="I383" s="102"/>
      <c r="J383" s="101"/>
      <c r="K383" s="101"/>
      <c r="P383" s="124"/>
      <c r="S383" s="101"/>
      <c r="T383" s="101"/>
      <c r="U383" s="101"/>
      <c r="V383" s="101"/>
      <c r="W383" s="101"/>
      <c r="X383" s="101"/>
      <c r="Y383" s="101"/>
      <c r="Z383" s="101"/>
      <c r="AA383" s="101"/>
    </row>
    <row r="384" spans="1:31" x14ac:dyDescent="0.3">
      <c r="B384" s="101"/>
      <c r="C384" s="101"/>
      <c r="D384" s="101"/>
      <c r="E384" s="101"/>
      <c r="F384" s="101"/>
      <c r="G384" s="101"/>
      <c r="H384" s="101"/>
      <c r="I384" s="102"/>
      <c r="J384" s="101"/>
      <c r="K384" s="101"/>
      <c r="P384" s="124"/>
      <c r="S384" s="101"/>
      <c r="T384" s="101"/>
      <c r="U384" s="101"/>
      <c r="V384" s="101"/>
      <c r="W384" s="101"/>
      <c r="X384" s="101"/>
      <c r="Y384" s="101"/>
      <c r="Z384" s="101"/>
      <c r="AA384" s="101"/>
    </row>
    <row r="385" spans="1:31" x14ac:dyDescent="0.3">
      <c r="B385" s="101"/>
      <c r="C385" s="101"/>
      <c r="D385" s="101"/>
      <c r="E385" s="101"/>
      <c r="F385" s="101"/>
      <c r="G385" s="101"/>
      <c r="H385" s="101"/>
      <c r="I385" s="102"/>
      <c r="J385" s="101"/>
      <c r="K385" s="101"/>
      <c r="P385" s="124"/>
      <c r="S385" s="101"/>
      <c r="T385" s="101"/>
      <c r="U385" s="101"/>
      <c r="V385" s="101"/>
      <c r="W385" s="101"/>
      <c r="X385" s="101"/>
      <c r="Y385" s="101"/>
      <c r="Z385" s="101"/>
      <c r="AA385" s="101"/>
    </row>
    <row r="386" spans="1:31" x14ac:dyDescent="0.3">
      <c r="B386" s="101"/>
      <c r="C386" s="101"/>
      <c r="D386" s="101"/>
      <c r="E386" s="101"/>
      <c r="F386" s="101"/>
      <c r="G386" s="101"/>
      <c r="H386" s="101"/>
      <c r="I386" s="102"/>
      <c r="J386" s="101"/>
      <c r="K386" s="101"/>
      <c r="P386" s="124"/>
      <c r="S386" s="101"/>
      <c r="T386" s="101"/>
      <c r="U386" s="101"/>
      <c r="V386" s="101"/>
      <c r="W386" s="101"/>
      <c r="X386" s="101"/>
      <c r="Y386" s="101"/>
      <c r="Z386" s="101"/>
      <c r="AA386" s="101"/>
    </row>
    <row r="387" spans="1:31" x14ac:dyDescent="0.3">
      <c r="B387" s="101"/>
      <c r="C387" s="101"/>
      <c r="D387" s="101"/>
      <c r="E387" s="101"/>
      <c r="F387" s="101"/>
      <c r="G387" s="101"/>
      <c r="H387" s="101"/>
      <c r="I387" s="102"/>
      <c r="J387" s="101"/>
      <c r="K387" s="101"/>
      <c r="P387" s="124"/>
      <c r="S387" s="101"/>
      <c r="T387" s="101"/>
      <c r="U387" s="101"/>
      <c r="V387" s="101"/>
      <c r="W387" s="101"/>
      <c r="X387" s="101"/>
      <c r="Y387" s="101"/>
      <c r="Z387" s="101"/>
      <c r="AA387" s="101"/>
    </row>
    <row r="388" spans="1:31" x14ac:dyDescent="0.3">
      <c r="B388" s="101"/>
      <c r="C388" s="101"/>
      <c r="D388" s="101"/>
      <c r="E388" s="101"/>
      <c r="F388" s="101"/>
      <c r="G388" s="101"/>
      <c r="H388" s="101"/>
      <c r="I388" s="102"/>
      <c r="J388" s="101"/>
      <c r="K388" s="101"/>
      <c r="P388" s="124"/>
      <c r="S388" s="101"/>
      <c r="T388" s="101"/>
      <c r="U388" s="101"/>
      <c r="V388" s="101"/>
      <c r="W388" s="101"/>
      <c r="X388" s="101"/>
      <c r="Y388" s="101"/>
      <c r="Z388" s="101"/>
      <c r="AA388" s="101"/>
    </row>
    <row r="389" spans="1:31" x14ac:dyDescent="0.3">
      <c r="B389" s="101"/>
      <c r="C389" s="101"/>
      <c r="D389" s="101"/>
      <c r="E389" s="101"/>
      <c r="F389" s="101"/>
      <c r="G389" s="101"/>
      <c r="H389" s="101"/>
      <c r="I389" s="102"/>
      <c r="J389" s="101"/>
      <c r="K389" s="101"/>
      <c r="P389" s="124"/>
      <c r="S389" s="101"/>
      <c r="T389" s="101"/>
      <c r="U389" s="101"/>
      <c r="V389" s="101"/>
      <c r="W389" s="101"/>
      <c r="X389" s="101"/>
      <c r="Y389" s="101"/>
      <c r="Z389" s="101"/>
      <c r="AA389" s="101"/>
    </row>
    <row r="390" spans="1:31" x14ac:dyDescent="0.3">
      <c r="B390" s="101"/>
      <c r="C390" s="101"/>
      <c r="D390" s="101"/>
      <c r="E390" s="101"/>
      <c r="F390" s="101"/>
      <c r="G390" s="101"/>
      <c r="H390" s="101"/>
      <c r="I390" s="102"/>
      <c r="J390" s="101"/>
      <c r="K390" s="101"/>
      <c r="P390" s="124"/>
      <c r="S390" s="101"/>
      <c r="T390" s="101"/>
      <c r="U390" s="101"/>
      <c r="V390" s="101"/>
      <c r="W390" s="101"/>
      <c r="X390" s="101"/>
      <c r="Y390" s="101"/>
      <c r="Z390" s="101"/>
      <c r="AA390" s="101"/>
    </row>
    <row r="391" spans="1:31" x14ac:dyDescent="0.3">
      <c r="B391" s="101"/>
      <c r="C391" s="101"/>
      <c r="D391" s="101"/>
      <c r="E391" s="101"/>
      <c r="F391" s="101"/>
      <c r="G391" s="101"/>
      <c r="H391" s="101"/>
      <c r="I391" s="102"/>
      <c r="J391" s="101"/>
      <c r="K391" s="101"/>
      <c r="P391" s="124"/>
      <c r="S391" s="101"/>
      <c r="T391" s="101"/>
      <c r="U391" s="101"/>
      <c r="V391" s="101"/>
      <c r="W391" s="101"/>
      <c r="X391" s="101"/>
      <c r="Y391" s="101"/>
      <c r="Z391" s="101"/>
      <c r="AA391" s="101"/>
    </row>
    <row r="392" spans="1:31" x14ac:dyDescent="0.3">
      <c r="B392" s="81">
        <v>2013</v>
      </c>
      <c r="C392" s="81">
        <v>2014</v>
      </c>
      <c r="D392" s="81">
        <v>2015</v>
      </c>
      <c r="E392" s="81">
        <v>2016</v>
      </c>
      <c r="F392" s="81">
        <v>2017</v>
      </c>
      <c r="G392" s="82">
        <v>2018</v>
      </c>
      <c r="H392" s="93">
        <v>2019</v>
      </c>
      <c r="I392" s="82">
        <v>2020</v>
      </c>
      <c r="J392" s="83">
        <v>2021</v>
      </c>
      <c r="K392" s="83">
        <v>2022</v>
      </c>
      <c r="L392" s="83">
        <v>2023</v>
      </c>
      <c r="M392" s="83">
        <v>2024</v>
      </c>
      <c r="N392" s="83">
        <v>2025</v>
      </c>
      <c r="O392" s="131"/>
      <c r="P392" s="124"/>
      <c r="S392" s="81" t="s">
        <v>210</v>
      </c>
      <c r="T392" s="81" t="s">
        <v>211</v>
      </c>
      <c r="U392" s="81" t="s">
        <v>212</v>
      </c>
      <c r="V392" s="81" t="s">
        <v>213</v>
      </c>
      <c r="W392" s="81" t="s">
        <v>214</v>
      </c>
      <c r="X392" s="81" t="s">
        <v>215</v>
      </c>
      <c r="Y392" s="81" t="s">
        <v>216</v>
      </c>
      <c r="Z392" s="81" t="s">
        <v>217</v>
      </c>
      <c r="AA392" s="81" t="s">
        <v>218</v>
      </c>
      <c r="AB392" s="81" t="s">
        <v>220</v>
      </c>
      <c r="AC392" s="81" t="s">
        <v>221</v>
      </c>
      <c r="AD392" s="81" t="s">
        <v>222</v>
      </c>
      <c r="AE392" s="85" t="s">
        <v>234</v>
      </c>
    </row>
    <row r="393" spans="1:31" ht="30.75" customHeight="1" x14ac:dyDescent="0.3">
      <c r="A393" s="90" t="s">
        <v>31</v>
      </c>
      <c r="B393" s="76">
        <v>3202770.35</v>
      </c>
      <c r="C393" s="76">
        <v>4399356.29</v>
      </c>
      <c r="D393" s="76">
        <v>3966054.21</v>
      </c>
      <c r="E393" s="76">
        <v>3450807.28</v>
      </c>
      <c r="F393" s="76">
        <v>2259154.2399999998</v>
      </c>
      <c r="G393" s="94">
        <v>2947781.6500000004</v>
      </c>
      <c r="H393" s="94">
        <v>2049526.51</v>
      </c>
      <c r="I393" s="95">
        <v>1288607.33</v>
      </c>
      <c r="J393" s="94">
        <v>986507.82000000007</v>
      </c>
      <c r="K393" s="87">
        <v>1255878.8400000001</v>
      </c>
      <c r="L393" s="89">
        <v>1359520.2900000003</v>
      </c>
      <c r="M393" s="89">
        <v>735041.09</v>
      </c>
      <c r="N393" s="89">
        <f>AE393</f>
        <v>2097198.0699999998</v>
      </c>
      <c r="O393" s="132"/>
      <c r="P393" s="125"/>
      <c r="Q393" s="122"/>
      <c r="R393" s="90" t="s">
        <v>31</v>
      </c>
      <c r="S393" s="76">
        <v>51708</v>
      </c>
      <c r="T393" s="76">
        <v>26042</v>
      </c>
      <c r="U393" s="76">
        <v>14711.24</v>
      </c>
      <c r="V393" s="76">
        <v>312716</v>
      </c>
      <c r="W393" s="76">
        <v>31412</v>
      </c>
      <c r="X393" s="76">
        <v>106528.99</v>
      </c>
      <c r="Y393" s="76">
        <v>78302.69</v>
      </c>
      <c r="Z393" s="76">
        <v>127901.58</v>
      </c>
      <c r="AA393" s="87">
        <v>359126.16000000003</v>
      </c>
      <c r="AB393" s="87">
        <v>374490.62</v>
      </c>
      <c r="AC393" s="87">
        <v>131194.72</v>
      </c>
      <c r="AD393" s="87">
        <v>483064.07</v>
      </c>
      <c r="AE393" s="74">
        <f>SUM(S393:AD393 )</f>
        <v>2097198.0699999998</v>
      </c>
    </row>
    <row r="394" spans="1:31" x14ac:dyDescent="0.3">
      <c r="P394" s="124"/>
    </row>
    <row r="395" spans="1:31" x14ac:dyDescent="0.3">
      <c r="P395" s="124"/>
    </row>
    <row r="396" spans="1:31" x14ac:dyDescent="0.3">
      <c r="P396" s="124"/>
    </row>
    <row r="397" spans="1:31" x14ac:dyDescent="0.3">
      <c r="P397" s="124"/>
    </row>
    <row r="398" spans="1:31" x14ac:dyDescent="0.3">
      <c r="P398" s="124"/>
    </row>
    <row r="399" spans="1:31" x14ac:dyDescent="0.3">
      <c r="P399" s="124"/>
    </row>
    <row r="400" spans="1:31" x14ac:dyDescent="0.3">
      <c r="P400" s="124"/>
    </row>
    <row r="401" spans="1:31" x14ac:dyDescent="0.3">
      <c r="P401" s="124"/>
    </row>
    <row r="402" spans="1:31" x14ac:dyDescent="0.3">
      <c r="P402" s="124"/>
    </row>
    <row r="403" spans="1:31" x14ac:dyDescent="0.3">
      <c r="P403" s="124"/>
    </row>
    <row r="404" spans="1:31" x14ac:dyDescent="0.3">
      <c r="P404" s="124"/>
    </row>
    <row r="405" spans="1:31" x14ac:dyDescent="0.3">
      <c r="P405" s="124"/>
    </row>
    <row r="406" spans="1:31" x14ac:dyDescent="0.3">
      <c r="P406" s="124"/>
    </row>
    <row r="407" spans="1:31" x14ac:dyDescent="0.3">
      <c r="P407" s="124"/>
    </row>
    <row r="408" spans="1:31" x14ac:dyDescent="0.3">
      <c r="P408" s="124"/>
    </row>
    <row r="409" spans="1:31" x14ac:dyDescent="0.3">
      <c r="P409" s="124"/>
    </row>
    <row r="410" spans="1:31" x14ac:dyDescent="0.3">
      <c r="P410" s="124"/>
    </row>
    <row r="411" spans="1:31" x14ac:dyDescent="0.3">
      <c r="P411" s="124"/>
    </row>
    <row r="412" spans="1:31" x14ac:dyDescent="0.3">
      <c r="B412" s="81">
        <v>2013</v>
      </c>
      <c r="C412" s="81">
        <v>2014</v>
      </c>
      <c r="D412" s="81">
        <v>2015</v>
      </c>
      <c r="E412" s="81">
        <v>2016</v>
      </c>
      <c r="F412" s="81">
        <v>2017</v>
      </c>
      <c r="G412" s="82">
        <v>2018</v>
      </c>
      <c r="H412" s="93">
        <v>2019</v>
      </c>
      <c r="I412" s="82">
        <v>2020</v>
      </c>
      <c r="J412" s="83">
        <v>2021</v>
      </c>
      <c r="K412" s="83">
        <v>2022</v>
      </c>
      <c r="L412" s="83">
        <v>2023</v>
      </c>
      <c r="M412" s="83">
        <v>2024</v>
      </c>
      <c r="N412" s="83">
        <v>2025</v>
      </c>
      <c r="O412" s="131"/>
      <c r="P412" s="124"/>
      <c r="S412" s="81" t="s">
        <v>210</v>
      </c>
      <c r="T412" s="81" t="s">
        <v>211</v>
      </c>
      <c r="U412" s="81" t="s">
        <v>212</v>
      </c>
      <c r="V412" s="81" t="s">
        <v>213</v>
      </c>
      <c r="W412" s="81" t="s">
        <v>214</v>
      </c>
      <c r="X412" s="81" t="s">
        <v>215</v>
      </c>
      <c r="Y412" s="81" t="s">
        <v>216</v>
      </c>
      <c r="Z412" s="81" t="s">
        <v>217</v>
      </c>
      <c r="AA412" s="81" t="s">
        <v>218</v>
      </c>
      <c r="AB412" s="81" t="s">
        <v>220</v>
      </c>
      <c r="AC412" s="81" t="s">
        <v>221</v>
      </c>
      <c r="AD412" s="81" t="s">
        <v>222</v>
      </c>
      <c r="AE412" s="85" t="s">
        <v>234</v>
      </c>
    </row>
    <row r="413" spans="1:31" ht="30.75" customHeight="1" x14ac:dyDescent="0.3">
      <c r="A413" s="90" t="s">
        <v>32</v>
      </c>
      <c r="B413" s="76">
        <v>8300257.9199999999</v>
      </c>
      <c r="C413" s="76">
        <v>11243974.539999999</v>
      </c>
      <c r="D413" s="76">
        <v>10280282.199999999</v>
      </c>
      <c r="E413" s="76">
        <v>12025323.16</v>
      </c>
      <c r="F413" s="76">
        <v>10031322.550000001</v>
      </c>
      <c r="G413" s="94">
        <v>11541072.49</v>
      </c>
      <c r="H413" s="94">
        <v>9330115.5600000005</v>
      </c>
      <c r="I413" s="95">
        <v>3154711.63</v>
      </c>
      <c r="J413" s="94">
        <v>4514546.2300000004</v>
      </c>
      <c r="K413" s="87">
        <v>18576357.050000001</v>
      </c>
      <c r="L413" s="89">
        <v>21323751.690000001</v>
      </c>
      <c r="M413" s="89">
        <v>14800118.1</v>
      </c>
      <c r="N413" s="89">
        <f>AE413</f>
        <v>13298727.520000001</v>
      </c>
      <c r="O413" s="132"/>
      <c r="P413" s="125"/>
      <c r="Q413" s="122"/>
      <c r="R413" s="90" t="s">
        <v>32</v>
      </c>
      <c r="S413" s="76">
        <v>609023.73</v>
      </c>
      <c r="T413" s="76">
        <v>277929.75</v>
      </c>
      <c r="U413" s="76">
        <v>841555.09</v>
      </c>
      <c r="V413" s="76">
        <v>3440659.35</v>
      </c>
      <c r="W413" s="76">
        <v>1395969.87</v>
      </c>
      <c r="X413" s="76">
        <v>955167.59</v>
      </c>
      <c r="Y413" s="76">
        <v>1152798.3500000001</v>
      </c>
      <c r="Z413" s="76">
        <v>510924.39</v>
      </c>
      <c r="AA413" s="87">
        <v>357057.33</v>
      </c>
      <c r="AB413" s="87">
        <v>839806.9</v>
      </c>
      <c r="AC413" s="87">
        <v>647316.18000000005</v>
      </c>
      <c r="AD413" s="87">
        <v>2270518.9900000002</v>
      </c>
      <c r="AE413" s="74">
        <f>SUM(S413:AD414 )</f>
        <v>13298727.520000001</v>
      </c>
    </row>
    <row r="414" spans="1:31" x14ac:dyDescent="0.3">
      <c r="P414" s="124"/>
    </row>
    <row r="415" spans="1:31" x14ac:dyDescent="0.3">
      <c r="P415" s="124"/>
    </row>
    <row r="416" spans="1:31" x14ac:dyDescent="0.3">
      <c r="P416" s="124"/>
    </row>
    <row r="417" spans="1:31" x14ac:dyDescent="0.3">
      <c r="P417" s="124"/>
    </row>
    <row r="418" spans="1:31" x14ac:dyDescent="0.3">
      <c r="P418" s="124"/>
    </row>
    <row r="419" spans="1:31" x14ac:dyDescent="0.3">
      <c r="P419" s="124"/>
    </row>
    <row r="420" spans="1:31" x14ac:dyDescent="0.3">
      <c r="P420" s="124"/>
    </row>
    <row r="421" spans="1:31" x14ac:dyDescent="0.3">
      <c r="P421" s="124"/>
    </row>
    <row r="422" spans="1:31" x14ac:dyDescent="0.3">
      <c r="P422" s="124"/>
    </row>
    <row r="423" spans="1:31" x14ac:dyDescent="0.3">
      <c r="P423" s="124"/>
    </row>
    <row r="424" spans="1:31" x14ac:dyDescent="0.3">
      <c r="P424" s="124"/>
    </row>
    <row r="425" spans="1:31" x14ac:dyDescent="0.3">
      <c r="P425" s="124"/>
    </row>
    <row r="426" spans="1:31" x14ac:dyDescent="0.3">
      <c r="P426" s="124"/>
    </row>
    <row r="427" spans="1:31" x14ac:dyDescent="0.3">
      <c r="P427" s="124"/>
    </row>
    <row r="428" spans="1:31" x14ac:dyDescent="0.3">
      <c r="P428" s="124"/>
    </row>
    <row r="429" spans="1:31" x14ac:dyDescent="0.3">
      <c r="P429" s="124"/>
    </row>
    <row r="430" spans="1:31" x14ac:dyDescent="0.3">
      <c r="P430" s="124"/>
    </row>
    <row r="431" spans="1:31" x14ac:dyDescent="0.3">
      <c r="B431" s="81">
        <v>2013</v>
      </c>
      <c r="C431" s="81">
        <v>2014</v>
      </c>
      <c r="D431" s="81">
        <v>2015</v>
      </c>
      <c r="E431" s="81">
        <v>2016</v>
      </c>
      <c r="F431" s="81">
        <v>2017</v>
      </c>
      <c r="G431" s="82">
        <v>2018</v>
      </c>
      <c r="H431" s="93">
        <v>2019</v>
      </c>
      <c r="I431" s="82">
        <v>2020</v>
      </c>
      <c r="J431" s="83">
        <v>2021</v>
      </c>
      <c r="K431" s="83">
        <v>2022</v>
      </c>
      <c r="L431" s="83">
        <v>2023</v>
      </c>
      <c r="M431" s="83">
        <v>2024</v>
      </c>
      <c r="N431" s="83">
        <v>2025</v>
      </c>
      <c r="O431" s="131"/>
      <c r="P431" s="124"/>
      <c r="S431" s="81" t="s">
        <v>210</v>
      </c>
      <c r="T431" s="81" t="s">
        <v>211</v>
      </c>
      <c r="U431" s="81" t="s">
        <v>212</v>
      </c>
      <c r="V431" s="81" t="s">
        <v>213</v>
      </c>
      <c r="W431" s="81" t="s">
        <v>214</v>
      </c>
      <c r="X431" s="81" t="s">
        <v>215</v>
      </c>
      <c r="Y431" s="81" t="s">
        <v>216</v>
      </c>
      <c r="Z431" s="81" t="s">
        <v>217</v>
      </c>
      <c r="AA431" s="81" t="s">
        <v>218</v>
      </c>
      <c r="AB431" s="81" t="s">
        <v>220</v>
      </c>
      <c r="AC431" s="81" t="s">
        <v>221</v>
      </c>
      <c r="AD431" s="81" t="s">
        <v>222</v>
      </c>
      <c r="AE431" s="85" t="s">
        <v>234</v>
      </c>
    </row>
    <row r="432" spans="1:31" ht="30.75" customHeight="1" x14ac:dyDescent="0.3">
      <c r="A432" s="90" t="s">
        <v>33</v>
      </c>
      <c r="B432" s="76">
        <v>3904829.01</v>
      </c>
      <c r="C432" s="76">
        <v>4967869.4000000004</v>
      </c>
      <c r="D432" s="76">
        <v>7419100.2800000003</v>
      </c>
      <c r="E432" s="76">
        <v>3799914.44</v>
      </c>
      <c r="F432" s="76">
        <v>7810878.5299999993</v>
      </c>
      <c r="G432" s="94">
        <v>11168457</v>
      </c>
      <c r="H432" s="94">
        <v>14542529.02</v>
      </c>
      <c r="I432" s="95">
        <v>8659443.129999999</v>
      </c>
      <c r="J432" s="94">
        <v>8422044</v>
      </c>
      <c r="K432" s="87">
        <v>9026506</v>
      </c>
      <c r="L432" s="89">
        <v>10248665.33</v>
      </c>
      <c r="M432" s="89">
        <v>10479608.42</v>
      </c>
      <c r="N432" s="89">
        <f>AE432</f>
        <v>13880079.110000001</v>
      </c>
      <c r="O432" s="132"/>
      <c r="P432" s="125"/>
      <c r="Q432" s="122"/>
      <c r="R432" s="90" t="s">
        <v>33</v>
      </c>
      <c r="S432" s="76">
        <v>787422.59</v>
      </c>
      <c r="T432" s="76">
        <v>740722.94000000006</v>
      </c>
      <c r="U432" s="76">
        <v>1261503.08</v>
      </c>
      <c r="V432" s="76">
        <v>795950.82000000007</v>
      </c>
      <c r="W432" s="76">
        <v>920813.49</v>
      </c>
      <c r="X432" s="134">
        <v>1004644.78</v>
      </c>
      <c r="Y432" s="76">
        <v>1278930.1200000001</v>
      </c>
      <c r="Z432" s="76">
        <v>944932.55</v>
      </c>
      <c r="AA432" s="87">
        <v>961596.63</v>
      </c>
      <c r="AB432" s="87">
        <v>954993.85</v>
      </c>
      <c r="AC432" s="87">
        <v>1219145.77</v>
      </c>
      <c r="AD432" s="87">
        <v>3009422.49</v>
      </c>
      <c r="AE432" s="74">
        <f>SUM(S432:AD433 )</f>
        <v>13880079.110000001</v>
      </c>
    </row>
    <row r="433" spans="16:16" x14ac:dyDescent="0.3">
      <c r="P433" s="124"/>
    </row>
    <row r="434" spans="16:16" x14ac:dyDescent="0.3">
      <c r="P434" s="124"/>
    </row>
    <row r="435" spans="16:16" x14ac:dyDescent="0.3">
      <c r="P435" s="124"/>
    </row>
    <row r="436" spans="16:16" x14ac:dyDescent="0.3">
      <c r="P436" s="124"/>
    </row>
    <row r="437" spans="16:16" x14ac:dyDescent="0.3">
      <c r="P437" s="124"/>
    </row>
    <row r="438" spans="16:16" x14ac:dyDescent="0.3">
      <c r="P438" s="124"/>
    </row>
    <row r="439" spans="16:16" x14ac:dyDescent="0.3">
      <c r="P439" s="124"/>
    </row>
    <row r="440" spans="16:16" x14ac:dyDescent="0.3">
      <c r="P440" s="124"/>
    </row>
    <row r="441" spans="16:16" x14ac:dyDescent="0.3">
      <c r="P441" s="124"/>
    </row>
    <row r="442" spans="16:16" x14ac:dyDescent="0.3">
      <c r="P442" s="124"/>
    </row>
    <row r="443" spans="16:16" x14ac:dyDescent="0.3">
      <c r="P443" s="124"/>
    </row>
    <row r="444" spans="16:16" x14ac:dyDescent="0.3">
      <c r="P444" s="124"/>
    </row>
    <row r="445" spans="16:16" x14ac:dyDescent="0.3">
      <c r="P445" s="124"/>
    </row>
    <row r="446" spans="16:16" x14ac:dyDescent="0.3">
      <c r="P446" s="124"/>
    </row>
    <row r="447" spans="16:16" x14ac:dyDescent="0.3">
      <c r="P447" s="124"/>
    </row>
    <row r="448" spans="16:16" x14ac:dyDescent="0.3">
      <c r="P448" s="124"/>
    </row>
    <row r="449" spans="1:31" x14ac:dyDescent="0.3">
      <c r="P449" s="124"/>
    </row>
    <row r="450" spans="1:31" x14ac:dyDescent="0.3">
      <c r="B450" s="81">
        <v>2013</v>
      </c>
      <c r="C450" s="81">
        <v>2014</v>
      </c>
      <c r="D450" s="81">
        <v>2015</v>
      </c>
      <c r="E450" s="81">
        <v>2016</v>
      </c>
      <c r="F450" s="81">
        <v>2017</v>
      </c>
      <c r="G450" s="82">
        <v>2018</v>
      </c>
      <c r="H450" s="93">
        <v>2019</v>
      </c>
      <c r="I450" s="82">
        <v>2020</v>
      </c>
      <c r="J450" s="83">
        <v>2021</v>
      </c>
      <c r="K450" s="83">
        <v>2022</v>
      </c>
      <c r="L450" s="83">
        <v>2023</v>
      </c>
      <c r="M450" s="83">
        <v>2024</v>
      </c>
      <c r="N450" s="83">
        <v>2025</v>
      </c>
      <c r="O450" s="131"/>
      <c r="P450" s="124"/>
      <c r="S450" s="81" t="s">
        <v>210</v>
      </c>
      <c r="T450" s="81" t="s">
        <v>211</v>
      </c>
      <c r="U450" s="81" t="s">
        <v>212</v>
      </c>
      <c r="V450" s="81" t="s">
        <v>213</v>
      </c>
      <c r="W450" s="81" t="s">
        <v>214</v>
      </c>
      <c r="X450" s="81" t="s">
        <v>215</v>
      </c>
      <c r="Y450" s="81" t="s">
        <v>216</v>
      </c>
      <c r="Z450" s="81" t="s">
        <v>217</v>
      </c>
      <c r="AA450" s="81" t="s">
        <v>218</v>
      </c>
      <c r="AB450" s="81" t="s">
        <v>220</v>
      </c>
      <c r="AC450" s="81" t="s">
        <v>221</v>
      </c>
      <c r="AD450" s="81" t="s">
        <v>222</v>
      </c>
      <c r="AE450" s="85" t="s">
        <v>234</v>
      </c>
    </row>
    <row r="451" spans="1:31" ht="30.75" customHeight="1" x14ac:dyDescent="0.3">
      <c r="A451" s="90" t="s">
        <v>34</v>
      </c>
      <c r="B451" s="76">
        <v>1320186</v>
      </c>
      <c r="C451" s="76">
        <v>1358301</v>
      </c>
      <c r="D451" s="76">
        <v>1405209</v>
      </c>
      <c r="E451" s="76">
        <v>1614076.24</v>
      </c>
      <c r="F451" s="76">
        <v>1650752</v>
      </c>
      <c r="G451" s="94">
        <v>1593881</v>
      </c>
      <c r="H451" s="94">
        <v>1211820</v>
      </c>
      <c r="I451" s="95">
        <v>881260.8</v>
      </c>
      <c r="J451" s="94">
        <v>0</v>
      </c>
      <c r="K451" s="87">
        <v>0</v>
      </c>
      <c r="L451" s="89">
        <v>182387612.11999997</v>
      </c>
      <c r="M451" s="89">
        <v>116348925.28000002</v>
      </c>
      <c r="N451" s="89">
        <f>AE451</f>
        <v>116626624.89000002</v>
      </c>
      <c r="O451" s="132"/>
      <c r="P451" s="125"/>
      <c r="Q451" s="122"/>
      <c r="R451" s="90" t="s">
        <v>34</v>
      </c>
      <c r="S451" s="76">
        <v>9134503</v>
      </c>
      <c r="T451" s="76">
        <v>9175445.4700000007</v>
      </c>
      <c r="U451" s="76">
        <v>8956040.0899999999</v>
      </c>
      <c r="V451" s="76">
        <v>12005019.25</v>
      </c>
      <c r="W451" s="76">
        <v>6625176.54</v>
      </c>
      <c r="X451" s="76">
        <v>11645002.1</v>
      </c>
      <c r="Y451" s="76">
        <v>7587427.6400000006</v>
      </c>
      <c r="Z451" s="76">
        <v>6716015.4299999997</v>
      </c>
      <c r="AA451" s="87">
        <v>9227759.8499999996</v>
      </c>
      <c r="AB451" s="87">
        <v>9138301.0600000005</v>
      </c>
      <c r="AC451" s="87">
        <v>9984994.9199999999</v>
      </c>
      <c r="AD451" s="87">
        <v>16430939.540000001</v>
      </c>
      <c r="AE451" s="74">
        <f>SUM(S451:AD451)</f>
        <v>116626624.89000002</v>
      </c>
    </row>
    <row r="452" spans="1:31" x14ac:dyDescent="0.3">
      <c r="P452" s="124"/>
      <c r="AD452" t="s">
        <v>232</v>
      </c>
    </row>
    <row r="453" spans="1:31" x14ac:dyDescent="0.3">
      <c r="P453" s="124"/>
    </row>
    <row r="454" spans="1:31" x14ac:dyDescent="0.3">
      <c r="P454" s="124"/>
    </row>
    <row r="455" spans="1:31" x14ac:dyDescent="0.3">
      <c r="P455" s="124"/>
    </row>
    <row r="456" spans="1:31" x14ac:dyDescent="0.3">
      <c r="P456" s="124"/>
    </row>
    <row r="457" spans="1:31" x14ac:dyDescent="0.3">
      <c r="P457" s="124"/>
    </row>
    <row r="458" spans="1:31" x14ac:dyDescent="0.3">
      <c r="P458" s="124"/>
    </row>
    <row r="459" spans="1:31" x14ac:dyDescent="0.3">
      <c r="P459" s="124"/>
    </row>
    <row r="460" spans="1:31" x14ac:dyDescent="0.3">
      <c r="P460" s="124"/>
    </row>
    <row r="461" spans="1:31" x14ac:dyDescent="0.3">
      <c r="P461" s="124"/>
    </row>
    <row r="462" spans="1:31" x14ac:dyDescent="0.3">
      <c r="P462" s="124"/>
    </row>
    <row r="463" spans="1:31" x14ac:dyDescent="0.3">
      <c r="P463" s="124"/>
    </row>
    <row r="464" spans="1:31" x14ac:dyDescent="0.3">
      <c r="P464" s="124"/>
    </row>
    <row r="465" spans="1:31" x14ac:dyDescent="0.3">
      <c r="P465" s="124"/>
    </row>
    <row r="466" spans="1:31" x14ac:dyDescent="0.3">
      <c r="P466" s="124"/>
    </row>
    <row r="467" spans="1:31" x14ac:dyDescent="0.3">
      <c r="P467" s="124"/>
    </row>
    <row r="468" spans="1:31" x14ac:dyDescent="0.3">
      <c r="P468" s="124"/>
    </row>
    <row r="469" spans="1:31" x14ac:dyDescent="0.3">
      <c r="B469" s="81">
        <v>2013</v>
      </c>
      <c r="C469" s="81">
        <v>2014</v>
      </c>
      <c r="D469" s="81">
        <v>2015</v>
      </c>
      <c r="E469" s="81">
        <v>2016</v>
      </c>
      <c r="F469" s="81">
        <v>2017</v>
      </c>
      <c r="G469" s="82">
        <v>2018</v>
      </c>
      <c r="H469" s="93">
        <v>2019</v>
      </c>
      <c r="I469" s="82">
        <v>2020</v>
      </c>
      <c r="J469" s="83">
        <v>2021</v>
      </c>
      <c r="K469" s="83">
        <v>2022</v>
      </c>
      <c r="L469" s="83">
        <v>2023</v>
      </c>
      <c r="M469" s="83">
        <v>2024</v>
      </c>
      <c r="N469" s="83">
        <v>2025</v>
      </c>
      <c r="O469" s="131"/>
      <c r="P469" s="124"/>
      <c r="S469" s="81" t="s">
        <v>210</v>
      </c>
      <c r="T469" s="81" t="s">
        <v>211</v>
      </c>
      <c r="U469" s="81" t="s">
        <v>212</v>
      </c>
      <c r="V469" s="81" t="s">
        <v>213</v>
      </c>
      <c r="W469" s="81" t="s">
        <v>214</v>
      </c>
      <c r="X469" s="81" t="s">
        <v>215</v>
      </c>
      <c r="Y469" s="81" t="s">
        <v>216</v>
      </c>
      <c r="Z469" s="81" t="s">
        <v>217</v>
      </c>
      <c r="AA469" s="81" t="s">
        <v>218</v>
      </c>
      <c r="AB469" s="81" t="s">
        <v>220</v>
      </c>
      <c r="AC469" s="81" t="s">
        <v>221</v>
      </c>
      <c r="AD469" s="81" t="s">
        <v>222</v>
      </c>
      <c r="AE469" s="85" t="s">
        <v>234</v>
      </c>
    </row>
    <row r="470" spans="1:31" ht="30.75" customHeight="1" x14ac:dyDescent="0.3">
      <c r="A470" s="90" t="s">
        <v>35</v>
      </c>
      <c r="B470" s="76">
        <v>54993669.700000003</v>
      </c>
      <c r="C470" s="76">
        <v>60239244.920000002</v>
      </c>
      <c r="D470" s="76">
        <v>59010283.200000003</v>
      </c>
      <c r="E470" s="76">
        <v>61270295.390000001</v>
      </c>
      <c r="F470" s="76">
        <v>76493878.430000007</v>
      </c>
      <c r="G470" s="94">
        <v>84136218.289999992</v>
      </c>
      <c r="H470" s="94">
        <v>167270551.07000002</v>
      </c>
      <c r="I470" s="95">
        <v>205078341.77999997</v>
      </c>
      <c r="J470" s="94">
        <v>159011183.81999999</v>
      </c>
      <c r="K470" s="87">
        <v>167390672.60000002</v>
      </c>
      <c r="L470" s="89">
        <v>3068915.9999999981</v>
      </c>
      <c r="M470" s="89">
        <f>AE470</f>
        <v>0</v>
      </c>
      <c r="N470" s="89">
        <f>AE470</f>
        <v>0</v>
      </c>
      <c r="O470" s="132"/>
      <c r="P470" s="125"/>
      <c r="Q470" s="122"/>
      <c r="R470" s="90" t="s">
        <v>35</v>
      </c>
      <c r="S470" s="76"/>
      <c r="T470" s="76"/>
      <c r="U470" s="76"/>
      <c r="V470" s="76"/>
      <c r="W470" s="76"/>
      <c r="X470" s="76"/>
      <c r="Y470" s="76"/>
      <c r="Z470" s="76"/>
      <c r="AA470" s="87"/>
      <c r="AB470" s="87"/>
      <c r="AC470" s="87"/>
      <c r="AD470" s="87"/>
      <c r="AE470" s="74">
        <f>SUM(S470:AD470 )</f>
        <v>0</v>
      </c>
    </row>
    <row r="471" spans="1:31" x14ac:dyDescent="0.3">
      <c r="P471" s="124"/>
    </row>
    <row r="472" spans="1:31" x14ac:dyDescent="0.3">
      <c r="P472" s="124"/>
    </row>
    <row r="473" spans="1:31" x14ac:dyDescent="0.3">
      <c r="P473" s="124"/>
    </row>
    <row r="474" spans="1:31" x14ac:dyDescent="0.3">
      <c r="P474" s="124"/>
    </row>
    <row r="475" spans="1:31" x14ac:dyDescent="0.3">
      <c r="P475" s="124"/>
    </row>
    <row r="476" spans="1:31" x14ac:dyDescent="0.3">
      <c r="P476" s="124"/>
    </row>
    <row r="477" spans="1:31" x14ac:dyDescent="0.3">
      <c r="P477" s="124"/>
    </row>
    <row r="478" spans="1:31" x14ac:dyDescent="0.3">
      <c r="P478" s="124"/>
    </row>
    <row r="479" spans="1:31" x14ac:dyDescent="0.3">
      <c r="P479" s="124"/>
    </row>
    <row r="480" spans="1:31" x14ac:dyDescent="0.3">
      <c r="P480" s="124"/>
    </row>
    <row r="481" spans="1:31" x14ac:dyDescent="0.3">
      <c r="P481" s="124"/>
    </row>
    <row r="482" spans="1:31" x14ac:dyDescent="0.3">
      <c r="P482" s="124"/>
    </row>
    <row r="483" spans="1:31" x14ac:dyDescent="0.3">
      <c r="P483" s="124"/>
    </row>
    <row r="484" spans="1:31" x14ac:dyDescent="0.3">
      <c r="P484" s="124"/>
    </row>
    <row r="485" spans="1:31" x14ac:dyDescent="0.3">
      <c r="P485" s="124"/>
    </row>
    <row r="486" spans="1:31" x14ac:dyDescent="0.3">
      <c r="P486" s="124"/>
    </row>
    <row r="487" spans="1:31" x14ac:dyDescent="0.3">
      <c r="P487" s="124"/>
    </row>
    <row r="488" spans="1:31" x14ac:dyDescent="0.3">
      <c r="B488" s="81">
        <v>2013</v>
      </c>
      <c r="C488" s="81">
        <v>2014</v>
      </c>
      <c r="D488" s="81">
        <v>2015</v>
      </c>
      <c r="E488" s="81">
        <v>2016</v>
      </c>
      <c r="F488" s="81">
        <v>2017</v>
      </c>
      <c r="G488" s="82">
        <v>2018</v>
      </c>
      <c r="H488" s="93">
        <v>2019</v>
      </c>
      <c r="I488" s="82">
        <v>2020</v>
      </c>
      <c r="J488" s="83">
        <v>2021</v>
      </c>
      <c r="K488" s="83">
        <v>2022</v>
      </c>
      <c r="L488" s="83">
        <v>2023</v>
      </c>
      <c r="M488" s="83">
        <v>2024</v>
      </c>
      <c r="N488" s="83">
        <v>2025</v>
      </c>
      <c r="O488" s="131"/>
      <c r="P488" s="124"/>
      <c r="S488" s="81" t="s">
        <v>210</v>
      </c>
      <c r="T488" s="81" t="s">
        <v>211</v>
      </c>
      <c r="U488" s="81" t="s">
        <v>212</v>
      </c>
      <c r="V488" s="81" t="s">
        <v>213</v>
      </c>
      <c r="W488" s="81" t="s">
        <v>214</v>
      </c>
      <c r="X488" s="81" t="s">
        <v>215</v>
      </c>
      <c r="Y488" s="81" t="s">
        <v>216</v>
      </c>
      <c r="Z488" s="81" t="s">
        <v>217</v>
      </c>
      <c r="AA488" s="81" t="s">
        <v>218</v>
      </c>
      <c r="AB488" s="81" t="s">
        <v>220</v>
      </c>
      <c r="AC488" s="81" t="s">
        <v>221</v>
      </c>
      <c r="AD488" s="81" t="s">
        <v>222</v>
      </c>
      <c r="AE488" s="85" t="s">
        <v>234</v>
      </c>
    </row>
    <row r="489" spans="1:31" ht="30.75" customHeight="1" x14ac:dyDescent="0.3">
      <c r="A489" s="90" t="s">
        <v>36</v>
      </c>
      <c r="B489" s="76">
        <v>4662951.29</v>
      </c>
      <c r="C489" s="76">
        <v>11412629.039999999</v>
      </c>
      <c r="D489" s="76">
        <v>8890042.4199999999</v>
      </c>
      <c r="E489" s="76">
        <v>14766254.75</v>
      </c>
      <c r="F489" s="76">
        <v>1279903.5100000002</v>
      </c>
      <c r="G489" s="94">
        <v>1196910.6000000001</v>
      </c>
      <c r="H489" s="94">
        <v>2072189.57</v>
      </c>
      <c r="I489" s="95">
        <v>1906098.2</v>
      </c>
      <c r="J489" s="94">
        <v>5487015.6399999997</v>
      </c>
      <c r="K489" s="87">
        <v>6128613.6540000001</v>
      </c>
      <c r="L489" s="89">
        <v>12095752.09</v>
      </c>
      <c r="M489" s="89">
        <v>3985683.3400000003</v>
      </c>
      <c r="N489" s="89">
        <f>AE489</f>
        <v>7604565.0700000012</v>
      </c>
      <c r="O489" s="132"/>
      <c r="P489" s="125"/>
      <c r="Q489" s="122"/>
      <c r="R489" s="90" t="s">
        <v>36</v>
      </c>
      <c r="S489" s="76">
        <v>673102.82000000007</v>
      </c>
      <c r="T489" s="76">
        <v>15611.4</v>
      </c>
      <c r="U489" s="76"/>
      <c r="V489" s="76">
        <v>2636912.25</v>
      </c>
      <c r="W489" s="76"/>
      <c r="X489" s="76"/>
      <c r="Y489" s="76">
        <v>1188552.55</v>
      </c>
      <c r="Z489" s="76"/>
      <c r="AA489" s="87"/>
      <c r="AB489" s="87">
        <v>462110.36</v>
      </c>
      <c r="AC489" s="87">
        <v>1380709.66</v>
      </c>
      <c r="AD489" s="87">
        <v>1247566.03</v>
      </c>
      <c r="AE489" s="74">
        <f>SUM(S489:AD490 )</f>
        <v>7604565.0700000012</v>
      </c>
    </row>
    <row r="490" spans="1:31" x14ac:dyDescent="0.3">
      <c r="P490" s="124"/>
    </row>
    <row r="491" spans="1:31" x14ac:dyDescent="0.3">
      <c r="P491" s="124"/>
    </row>
    <row r="492" spans="1:31" x14ac:dyDescent="0.3">
      <c r="P492" s="124"/>
    </row>
    <row r="493" spans="1:31" x14ac:dyDescent="0.3">
      <c r="P493" s="124"/>
    </row>
    <row r="494" spans="1:31" x14ac:dyDescent="0.3">
      <c r="P494" s="124"/>
    </row>
    <row r="495" spans="1:31" x14ac:dyDescent="0.3">
      <c r="P495" s="124"/>
    </row>
    <row r="496" spans="1:31" x14ac:dyDescent="0.3">
      <c r="P496" s="124"/>
    </row>
    <row r="497" spans="1:31" x14ac:dyDescent="0.3">
      <c r="P497" s="124"/>
    </row>
    <row r="498" spans="1:31" x14ac:dyDescent="0.3">
      <c r="P498" s="124"/>
    </row>
    <row r="499" spans="1:31" x14ac:dyDescent="0.3">
      <c r="P499" s="124"/>
    </row>
    <row r="500" spans="1:31" x14ac:dyDescent="0.3">
      <c r="P500" s="124"/>
    </row>
    <row r="501" spans="1:31" x14ac:dyDescent="0.3">
      <c r="P501" s="124"/>
    </row>
    <row r="502" spans="1:31" x14ac:dyDescent="0.3">
      <c r="P502" s="124"/>
    </row>
    <row r="503" spans="1:31" x14ac:dyDescent="0.3">
      <c r="P503" s="124"/>
    </row>
    <row r="504" spans="1:31" x14ac:dyDescent="0.3">
      <c r="P504" s="124"/>
    </row>
    <row r="505" spans="1:31" x14ac:dyDescent="0.3">
      <c r="P505" s="124"/>
    </row>
    <row r="506" spans="1:31" x14ac:dyDescent="0.3">
      <c r="P506" s="124"/>
    </row>
    <row r="507" spans="1:31" x14ac:dyDescent="0.3">
      <c r="P507" s="124"/>
    </row>
    <row r="508" spans="1:31" x14ac:dyDescent="0.3">
      <c r="B508" s="81">
        <v>2013</v>
      </c>
      <c r="C508" s="81">
        <v>2014</v>
      </c>
      <c r="D508" s="81">
        <v>2015</v>
      </c>
      <c r="E508" s="81">
        <v>2016</v>
      </c>
      <c r="F508" s="81">
        <v>2017</v>
      </c>
      <c r="G508" s="82">
        <v>2018</v>
      </c>
      <c r="H508" s="93">
        <v>2019</v>
      </c>
      <c r="I508" s="82">
        <v>2020</v>
      </c>
      <c r="J508" s="83">
        <v>2021</v>
      </c>
      <c r="K508" s="83">
        <v>2022</v>
      </c>
      <c r="L508" s="83">
        <v>2023</v>
      </c>
      <c r="M508" s="83">
        <v>2024</v>
      </c>
      <c r="N508" s="83">
        <v>2025</v>
      </c>
      <c r="O508" s="131"/>
      <c r="P508" s="124"/>
      <c r="S508" s="81" t="s">
        <v>210</v>
      </c>
      <c r="T508" s="81" t="s">
        <v>211</v>
      </c>
      <c r="U508" s="81" t="s">
        <v>212</v>
      </c>
      <c r="V508" s="81" t="s">
        <v>213</v>
      </c>
      <c r="W508" s="81" t="s">
        <v>214</v>
      </c>
      <c r="X508" s="81" t="s">
        <v>215</v>
      </c>
      <c r="Y508" s="81" t="s">
        <v>216</v>
      </c>
      <c r="Z508" s="81" t="s">
        <v>217</v>
      </c>
      <c r="AA508" s="81" t="s">
        <v>218</v>
      </c>
      <c r="AB508" s="81" t="s">
        <v>220</v>
      </c>
      <c r="AC508" s="81" t="s">
        <v>221</v>
      </c>
      <c r="AD508" s="81" t="s">
        <v>222</v>
      </c>
      <c r="AE508" s="85" t="s">
        <v>234</v>
      </c>
    </row>
    <row r="509" spans="1:31" ht="30.75" customHeight="1" x14ac:dyDescent="0.3">
      <c r="A509" s="90" t="s">
        <v>37</v>
      </c>
      <c r="B509" s="76">
        <v>59231529.020000003</v>
      </c>
      <c r="C509" s="76">
        <v>50632382.649999999</v>
      </c>
      <c r="D509" s="76">
        <v>64188531.600000001</v>
      </c>
      <c r="E509" s="76">
        <v>75232076.790000007</v>
      </c>
      <c r="F509" s="76">
        <v>85155285.420000002</v>
      </c>
      <c r="G509" s="94">
        <v>80330240.350000009</v>
      </c>
      <c r="H509" s="94">
        <v>71633255.510000005</v>
      </c>
      <c r="I509" s="95">
        <v>58828429.969999999</v>
      </c>
      <c r="J509" s="94">
        <v>37944637.859999999</v>
      </c>
      <c r="K509" s="87">
        <v>40738997.269999996</v>
      </c>
      <c r="L509" s="89">
        <v>43142819.070000008</v>
      </c>
      <c r="M509" s="89">
        <v>33054233.880000003</v>
      </c>
      <c r="N509" s="89">
        <f>AE509</f>
        <v>38251750.969999999</v>
      </c>
      <c r="O509" s="132"/>
      <c r="P509" s="125"/>
      <c r="Q509" s="122"/>
      <c r="R509" s="90" t="s">
        <v>37</v>
      </c>
      <c r="S509" s="76">
        <v>2447063.89</v>
      </c>
      <c r="T509" s="76">
        <v>2836266.0500000003</v>
      </c>
      <c r="U509" s="76">
        <v>3224386.4</v>
      </c>
      <c r="V509" s="76">
        <v>6117199.8399999999</v>
      </c>
      <c r="W509" s="76">
        <v>2524223.88</v>
      </c>
      <c r="X509" s="76">
        <v>2624580.2800000003</v>
      </c>
      <c r="Y509" s="76">
        <v>711672.91</v>
      </c>
      <c r="Z509" s="76">
        <v>871020.48</v>
      </c>
      <c r="AA509" s="87">
        <v>3217506.68</v>
      </c>
      <c r="AB509" s="87">
        <v>2806559.74</v>
      </c>
      <c r="AC509" s="87">
        <v>4653565.3500000006</v>
      </c>
      <c r="AD509" s="87">
        <v>6217705.4699999997</v>
      </c>
      <c r="AE509" s="74">
        <f>SUM( S509:AD509)</f>
        <v>38251750.969999999</v>
      </c>
    </row>
    <row r="510" spans="1:31" x14ac:dyDescent="0.3">
      <c r="P510" s="124"/>
    </row>
    <row r="511" spans="1:31" x14ac:dyDescent="0.3">
      <c r="P511" s="124"/>
    </row>
    <row r="512" spans="1:31" x14ac:dyDescent="0.3">
      <c r="P512" s="124"/>
    </row>
    <row r="513" spans="2:31" x14ac:dyDescent="0.3">
      <c r="P513" s="124"/>
    </row>
    <row r="514" spans="2:31" x14ac:dyDescent="0.3">
      <c r="P514" s="124"/>
    </row>
    <row r="515" spans="2:31" x14ac:dyDescent="0.3">
      <c r="P515" s="124"/>
    </row>
    <row r="516" spans="2:31" x14ac:dyDescent="0.3">
      <c r="P516" s="124"/>
    </row>
    <row r="517" spans="2:31" x14ac:dyDescent="0.3">
      <c r="P517" s="124"/>
    </row>
    <row r="518" spans="2:31" x14ac:dyDescent="0.3">
      <c r="P518" s="124"/>
    </row>
    <row r="519" spans="2:31" x14ac:dyDescent="0.3">
      <c r="P519" s="124"/>
    </row>
    <row r="520" spans="2:31" x14ac:dyDescent="0.3">
      <c r="P520" s="124"/>
    </row>
    <row r="521" spans="2:31" x14ac:dyDescent="0.3">
      <c r="P521" s="124"/>
    </row>
    <row r="522" spans="2:31" x14ac:dyDescent="0.3">
      <c r="P522" s="124"/>
    </row>
    <row r="523" spans="2:31" x14ac:dyDescent="0.3">
      <c r="P523" s="124"/>
    </row>
    <row r="524" spans="2:31" x14ac:dyDescent="0.3">
      <c r="P524" s="124"/>
    </row>
    <row r="525" spans="2:31" x14ac:dyDescent="0.3">
      <c r="P525" s="124"/>
    </row>
    <row r="526" spans="2:31" x14ac:dyDescent="0.3">
      <c r="P526" s="124"/>
    </row>
    <row r="527" spans="2:31" x14ac:dyDescent="0.3">
      <c r="P527" s="124"/>
    </row>
    <row r="528" spans="2:31" x14ac:dyDescent="0.3">
      <c r="B528" s="81">
        <v>2013</v>
      </c>
      <c r="C528" s="81">
        <v>2014</v>
      </c>
      <c r="D528" s="81">
        <v>2015</v>
      </c>
      <c r="E528" s="81">
        <v>2016</v>
      </c>
      <c r="F528" s="81">
        <v>2017</v>
      </c>
      <c r="G528" s="82">
        <v>2018</v>
      </c>
      <c r="H528" s="93">
        <v>2019</v>
      </c>
      <c r="I528" s="82">
        <v>2020</v>
      </c>
      <c r="J528" s="83">
        <v>2021</v>
      </c>
      <c r="K528" s="83">
        <v>2022</v>
      </c>
      <c r="L528" s="83">
        <v>2023</v>
      </c>
      <c r="M528" s="83">
        <v>2024</v>
      </c>
      <c r="N528" s="83">
        <v>2025</v>
      </c>
      <c r="O528" s="131"/>
      <c r="P528" s="124"/>
      <c r="S528" s="81" t="s">
        <v>210</v>
      </c>
      <c r="T528" s="81" t="s">
        <v>211</v>
      </c>
      <c r="U528" s="81" t="s">
        <v>212</v>
      </c>
      <c r="V528" s="81" t="s">
        <v>213</v>
      </c>
      <c r="W528" s="81" t="s">
        <v>214</v>
      </c>
      <c r="X528" s="81" t="s">
        <v>215</v>
      </c>
      <c r="Y528" s="81" t="s">
        <v>216</v>
      </c>
      <c r="Z528" s="81" t="s">
        <v>217</v>
      </c>
      <c r="AA528" s="81" t="s">
        <v>218</v>
      </c>
      <c r="AB528" s="81" t="s">
        <v>220</v>
      </c>
      <c r="AC528" s="81" t="s">
        <v>221</v>
      </c>
      <c r="AD528" s="81" t="s">
        <v>222</v>
      </c>
      <c r="AE528" s="85" t="s">
        <v>234</v>
      </c>
    </row>
    <row r="529" spans="1:31" ht="30.75" customHeight="1" x14ac:dyDescent="0.3">
      <c r="A529" s="90" t="s">
        <v>38</v>
      </c>
      <c r="B529" s="76">
        <v>18387591.23</v>
      </c>
      <c r="C529" s="76">
        <v>17021647.280000001</v>
      </c>
      <c r="D529" s="76">
        <v>17637921.239999998</v>
      </c>
      <c r="E529" s="76">
        <v>17620676.100000001</v>
      </c>
      <c r="F529" s="76">
        <v>18462313.48</v>
      </c>
      <c r="G529" s="94">
        <v>21025026</v>
      </c>
      <c r="H529" s="94">
        <v>23504030.18</v>
      </c>
      <c r="I529" s="95">
        <v>17821216.219999999</v>
      </c>
      <c r="J529" s="94">
        <v>17757070.200000003</v>
      </c>
      <c r="K529" s="87">
        <v>14183762</v>
      </c>
      <c r="L529" s="89">
        <v>13558999.200000001</v>
      </c>
      <c r="M529" s="89">
        <v>13039023.9</v>
      </c>
      <c r="N529" s="89">
        <f>AE529</f>
        <v>12877639.360000001</v>
      </c>
      <c r="O529" s="132"/>
      <c r="P529" s="125"/>
      <c r="Q529" s="122"/>
      <c r="R529" s="90" t="s">
        <v>38</v>
      </c>
      <c r="S529" s="76">
        <v>53341.200000000004</v>
      </c>
      <c r="T529" s="76">
        <v>1011730.8</v>
      </c>
      <c r="U529" s="76">
        <v>1011730.8</v>
      </c>
      <c r="V529" s="76">
        <v>2023461.6</v>
      </c>
      <c r="W529" s="76">
        <v>17730</v>
      </c>
      <c r="X529" s="76">
        <v>1029460.8</v>
      </c>
      <c r="Y529" s="76">
        <v>45000</v>
      </c>
      <c r="Z529" s="116">
        <v>1069025.8</v>
      </c>
      <c r="AA529" s="87">
        <v>2107699.2000000002</v>
      </c>
      <c r="AB529" s="87">
        <v>1053849.6000000001</v>
      </c>
      <c r="AC529" s="87">
        <v>2266594</v>
      </c>
      <c r="AD529" s="87">
        <v>1188015.56</v>
      </c>
      <c r="AE529" s="74">
        <f>SUM(S529:AD530 )</f>
        <v>12877639.360000001</v>
      </c>
    </row>
    <row r="530" spans="1:31" x14ac:dyDescent="0.3">
      <c r="P530" s="124"/>
    </row>
    <row r="531" spans="1:31" x14ac:dyDescent="0.3">
      <c r="P531" s="124"/>
    </row>
    <row r="532" spans="1:31" x14ac:dyDescent="0.3">
      <c r="P532" s="124"/>
    </row>
    <row r="533" spans="1:31" x14ac:dyDescent="0.3">
      <c r="P533" s="124"/>
    </row>
    <row r="534" spans="1:31" x14ac:dyDescent="0.3">
      <c r="P534" s="124"/>
    </row>
    <row r="535" spans="1:31" x14ac:dyDescent="0.3">
      <c r="P535" s="124"/>
    </row>
    <row r="536" spans="1:31" x14ac:dyDescent="0.3">
      <c r="P536" s="124"/>
    </row>
    <row r="537" spans="1:31" x14ac:dyDescent="0.3">
      <c r="P537" s="124"/>
    </row>
    <row r="538" spans="1:31" x14ac:dyDescent="0.3">
      <c r="P538" s="124"/>
    </row>
    <row r="539" spans="1:31" x14ac:dyDescent="0.3">
      <c r="P539" s="124"/>
    </row>
    <row r="540" spans="1:31" x14ac:dyDescent="0.3">
      <c r="P540" s="124"/>
    </row>
    <row r="541" spans="1:31" x14ac:dyDescent="0.3">
      <c r="P541" s="124"/>
    </row>
    <row r="542" spans="1:31" x14ac:dyDescent="0.3">
      <c r="P542" s="124"/>
    </row>
    <row r="543" spans="1:31" x14ac:dyDescent="0.3">
      <c r="P543" s="124"/>
    </row>
    <row r="544" spans="1:31" x14ac:dyDescent="0.3">
      <c r="P544" s="124"/>
    </row>
    <row r="545" spans="1:31" x14ac:dyDescent="0.3">
      <c r="P545" s="124"/>
    </row>
    <row r="546" spans="1:31" x14ac:dyDescent="0.3">
      <c r="P546" s="124"/>
    </row>
    <row r="547" spans="1:31" x14ac:dyDescent="0.3">
      <c r="B547" s="81">
        <v>2013</v>
      </c>
      <c r="C547" s="81">
        <v>2014</v>
      </c>
      <c r="D547" s="81">
        <v>2015</v>
      </c>
      <c r="E547" s="81">
        <v>2016</v>
      </c>
      <c r="F547" s="81">
        <v>2017</v>
      </c>
      <c r="G547" s="82">
        <v>2018</v>
      </c>
      <c r="H547" s="93">
        <v>2019</v>
      </c>
      <c r="I547" s="82">
        <v>2020</v>
      </c>
      <c r="J547" s="83">
        <v>2021</v>
      </c>
      <c r="K547" s="83">
        <v>2022</v>
      </c>
      <c r="L547" s="83">
        <v>2023</v>
      </c>
      <c r="M547" s="83">
        <v>2024</v>
      </c>
      <c r="N547" s="83">
        <v>2025</v>
      </c>
      <c r="O547" s="131"/>
      <c r="P547" s="124"/>
      <c r="S547" s="81" t="s">
        <v>210</v>
      </c>
      <c r="T547" s="81" t="s">
        <v>211</v>
      </c>
      <c r="U547" s="81" t="s">
        <v>212</v>
      </c>
      <c r="V547" s="81" t="s">
        <v>213</v>
      </c>
      <c r="W547" s="81" t="s">
        <v>214</v>
      </c>
      <c r="X547" s="81" t="s">
        <v>215</v>
      </c>
      <c r="Y547" s="81" t="s">
        <v>216</v>
      </c>
      <c r="Z547" s="81" t="s">
        <v>217</v>
      </c>
      <c r="AA547" s="81" t="s">
        <v>218</v>
      </c>
      <c r="AB547" s="81" t="s">
        <v>220</v>
      </c>
      <c r="AC547" s="81" t="s">
        <v>221</v>
      </c>
      <c r="AD547" s="81" t="s">
        <v>222</v>
      </c>
      <c r="AE547" s="85" t="s">
        <v>234</v>
      </c>
    </row>
    <row r="548" spans="1:31" ht="30.75" customHeight="1" x14ac:dyDescent="0.3">
      <c r="A548" s="90" t="s">
        <v>39</v>
      </c>
      <c r="B548" s="76">
        <v>7354415.0899999999</v>
      </c>
      <c r="C548" s="76">
        <v>7768246.7999999998</v>
      </c>
      <c r="D548" s="76">
        <v>5834884.3499999996</v>
      </c>
      <c r="E548" s="76">
        <v>5574341.9199999999</v>
      </c>
      <c r="F548" s="76">
        <v>8187460.1799999997</v>
      </c>
      <c r="G548" s="94">
        <v>3933400.69</v>
      </c>
      <c r="H548" s="94">
        <v>6888287.5500000007</v>
      </c>
      <c r="I548" s="95">
        <v>20950032.950000003</v>
      </c>
      <c r="J548" s="94">
        <v>37588640.460000008</v>
      </c>
      <c r="K548" s="87">
        <v>49297140.060000002</v>
      </c>
      <c r="L548" s="89">
        <v>58512230.479999997</v>
      </c>
      <c r="M548" s="89">
        <v>58973205.07</v>
      </c>
      <c r="N548" s="89">
        <f>AE548</f>
        <v>60108296.529999994</v>
      </c>
      <c r="O548" s="132"/>
      <c r="P548" s="125"/>
      <c r="Q548" s="122"/>
      <c r="R548" s="90" t="s">
        <v>39</v>
      </c>
      <c r="S548" s="76">
        <v>1721816.37</v>
      </c>
      <c r="T548" s="76">
        <v>6215076.6600000001</v>
      </c>
      <c r="U548" s="76">
        <v>2730831.88</v>
      </c>
      <c r="V548" s="76">
        <v>8385898.1100000003</v>
      </c>
      <c r="W548" s="76">
        <v>13220821.52</v>
      </c>
      <c r="X548" s="68">
        <v>3541143.22</v>
      </c>
      <c r="Y548" s="76">
        <v>6395256.54</v>
      </c>
      <c r="Z548" s="76">
        <v>3815955.19</v>
      </c>
      <c r="AA548" s="87">
        <v>2440812.9</v>
      </c>
      <c r="AB548" s="87">
        <v>5490379.8700000001</v>
      </c>
      <c r="AC548" s="87">
        <v>2987232.31</v>
      </c>
      <c r="AD548" s="87">
        <v>3163071.96</v>
      </c>
      <c r="AE548" s="74">
        <f>SUM(S548:AD548 )</f>
        <v>60108296.529999994</v>
      </c>
    </row>
    <row r="549" spans="1:31" x14ac:dyDescent="0.3">
      <c r="P549" s="124"/>
    </row>
    <row r="550" spans="1:31" x14ac:dyDescent="0.3">
      <c r="P550" s="124"/>
    </row>
    <row r="551" spans="1:31" x14ac:dyDescent="0.3">
      <c r="P551" s="124"/>
    </row>
    <row r="552" spans="1:31" x14ac:dyDescent="0.3">
      <c r="P552" s="124"/>
    </row>
    <row r="553" spans="1:31" x14ac:dyDescent="0.3">
      <c r="P553" s="124"/>
    </row>
    <row r="554" spans="1:31" x14ac:dyDescent="0.3">
      <c r="P554" s="124"/>
    </row>
    <row r="555" spans="1:31" x14ac:dyDescent="0.3">
      <c r="P555" s="124"/>
    </row>
    <row r="556" spans="1:31" x14ac:dyDescent="0.3">
      <c r="P556" s="124"/>
    </row>
    <row r="557" spans="1:31" x14ac:dyDescent="0.3">
      <c r="P557" s="124"/>
    </row>
    <row r="558" spans="1:31" x14ac:dyDescent="0.3">
      <c r="P558" s="124"/>
    </row>
    <row r="559" spans="1:31" x14ac:dyDescent="0.3">
      <c r="P559" s="124"/>
    </row>
    <row r="560" spans="1:31" x14ac:dyDescent="0.3">
      <c r="P560" s="124"/>
    </row>
    <row r="561" spans="1:31" x14ac:dyDescent="0.3">
      <c r="P561" s="124"/>
    </row>
    <row r="562" spans="1:31" x14ac:dyDescent="0.3">
      <c r="P562" s="124"/>
    </row>
    <row r="563" spans="1:31" x14ac:dyDescent="0.3">
      <c r="P563" s="124"/>
    </row>
    <row r="564" spans="1:31" x14ac:dyDescent="0.3">
      <c r="P564" s="124"/>
    </row>
    <row r="565" spans="1:31" x14ac:dyDescent="0.3">
      <c r="P565" s="124"/>
    </row>
    <row r="566" spans="1:31" x14ac:dyDescent="0.3">
      <c r="P566" s="124"/>
    </row>
    <row r="567" spans="1:31" x14ac:dyDescent="0.3">
      <c r="P567" s="124"/>
    </row>
    <row r="568" spans="1:31" x14ac:dyDescent="0.3">
      <c r="P568" s="124"/>
    </row>
    <row r="569" spans="1:31" x14ac:dyDescent="0.3">
      <c r="P569" s="124"/>
    </row>
    <row r="570" spans="1:31" x14ac:dyDescent="0.3">
      <c r="P570" s="124"/>
    </row>
    <row r="571" spans="1:31" x14ac:dyDescent="0.3">
      <c r="B571" s="81">
        <v>2013</v>
      </c>
      <c r="C571" s="81">
        <v>2014</v>
      </c>
      <c r="D571" s="81">
        <v>2015</v>
      </c>
      <c r="E571" s="81">
        <v>2016</v>
      </c>
      <c r="F571" s="81">
        <v>2017</v>
      </c>
      <c r="G571" s="82">
        <v>2018</v>
      </c>
      <c r="H571" s="93">
        <v>2019</v>
      </c>
      <c r="I571" s="82">
        <v>2020</v>
      </c>
      <c r="J571" s="83">
        <v>2021</v>
      </c>
      <c r="K571" s="83">
        <v>2022</v>
      </c>
      <c r="L571" s="83">
        <v>2023</v>
      </c>
      <c r="M571" s="83">
        <v>2024</v>
      </c>
      <c r="N571" s="83">
        <v>2025</v>
      </c>
      <c r="O571" s="131"/>
      <c r="P571" s="124"/>
      <c r="S571" s="81" t="s">
        <v>210</v>
      </c>
      <c r="T571" s="81" t="s">
        <v>211</v>
      </c>
      <c r="U571" s="81" t="s">
        <v>212</v>
      </c>
      <c r="V571" s="81" t="s">
        <v>213</v>
      </c>
      <c r="W571" s="81" t="s">
        <v>214</v>
      </c>
      <c r="X571" s="81" t="s">
        <v>215</v>
      </c>
      <c r="Y571" s="81" t="s">
        <v>216</v>
      </c>
      <c r="Z571" s="81" t="s">
        <v>217</v>
      </c>
      <c r="AA571" s="81" t="s">
        <v>218</v>
      </c>
      <c r="AB571" s="81" t="s">
        <v>220</v>
      </c>
      <c r="AC571" s="81" t="s">
        <v>221</v>
      </c>
      <c r="AD571" s="81" t="s">
        <v>222</v>
      </c>
      <c r="AE571" s="85" t="s">
        <v>234</v>
      </c>
    </row>
    <row r="572" spans="1:31" ht="30.75" customHeight="1" x14ac:dyDescent="0.3">
      <c r="A572" s="90" t="s">
        <v>227</v>
      </c>
      <c r="B572" s="76">
        <v>1586027.59</v>
      </c>
      <c r="C572" s="76"/>
      <c r="D572" s="76"/>
      <c r="E572" s="76"/>
      <c r="F572" s="76"/>
      <c r="G572" s="94">
        <v>22936271.919999998</v>
      </c>
      <c r="H572" s="94">
        <v>483472.96</v>
      </c>
      <c r="I572" s="95">
        <v>6479226.9000000004</v>
      </c>
      <c r="J572" s="94">
        <v>7721676.8899999997</v>
      </c>
      <c r="K572" s="87">
        <v>898052.08000000007</v>
      </c>
      <c r="L572" s="89">
        <v>0</v>
      </c>
      <c r="M572" s="89">
        <v>2000</v>
      </c>
      <c r="N572" s="89">
        <f>AE572</f>
        <v>26600</v>
      </c>
      <c r="O572" s="132"/>
      <c r="P572" s="125"/>
      <c r="Q572" s="122"/>
      <c r="R572" s="90" t="s">
        <v>227</v>
      </c>
      <c r="S572" s="76"/>
      <c r="T572" s="76"/>
      <c r="U572" s="76"/>
      <c r="V572" s="76"/>
      <c r="W572" s="76"/>
      <c r="X572" s="103"/>
      <c r="Y572" s="76"/>
      <c r="Z572" s="76"/>
      <c r="AA572" s="87">
        <v>26600</v>
      </c>
      <c r="AB572" s="87"/>
      <c r="AC572" s="87"/>
      <c r="AD572" s="87"/>
      <c r="AE572" s="74">
        <f>SUM(S572:AD572)</f>
        <v>26600</v>
      </c>
    </row>
    <row r="573" spans="1:31" x14ac:dyDescent="0.3">
      <c r="P573" s="124"/>
    </row>
    <row r="574" spans="1:31" x14ac:dyDescent="0.3">
      <c r="P574" s="124"/>
    </row>
    <row r="575" spans="1:31" x14ac:dyDescent="0.3">
      <c r="P575" s="124"/>
    </row>
    <row r="576" spans="1:31" x14ac:dyDescent="0.3">
      <c r="P576" s="124"/>
    </row>
    <row r="577" spans="1:31" x14ac:dyDescent="0.3">
      <c r="P577" s="124"/>
    </row>
    <row r="578" spans="1:31" x14ac:dyDescent="0.3">
      <c r="P578" s="124"/>
    </row>
    <row r="579" spans="1:31" x14ac:dyDescent="0.3">
      <c r="P579" s="124"/>
    </row>
    <row r="580" spans="1:31" x14ac:dyDescent="0.3">
      <c r="P580" s="124"/>
    </row>
    <row r="581" spans="1:31" x14ac:dyDescent="0.3">
      <c r="P581" s="124"/>
    </row>
    <row r="582" spans="1:31" x14ac:dyDescent="0.3">
      <c r="P582" s="124"/>
    </row>
    <row r="583" spans="1:31" x14ac:dyDescent="0.3">
      <c r="P583" s="124"/>
    </row>
    <row r="584" spans="1:31" x14ac:dyDescent="0.3">
      <c r="P584" s="124"/>
    </row>
    <row r="585" spans="1:31" x14ac:dyDescent="0.3">
      <c r="P585" s="124"/>
    </row>
    <row r="586" spans="1:31" x14ac:dyDescent="0.3">
      <c r="P586" s="124"/>
    </row>
    <row r="587" spans="1:31" x14ac:dyDescent="0.3">
      <c r="P587" s="124"/>
    </row>
    <row r="588" spans="1:31" x14ac:dyDescent="0.3">
      <c r="P588" s="124"/>
    </row>
    <row r="589" spans="1:31" x14ac:dyDescent="0.3">
      <c r="B589" s="81">
        <v>2013</v>
      </c>
      <c r="C589" s="81">
        <v>2014</v>
      </c>
      <c r="D589" s="81">
        <v>2015</v>
      </c>
      <c r="E589" s="81">
        <v>2016</v>
      </c>
      <c r="F589" s="81">
        <v>2017</v>
      </c>
      <c r="G589" s="82">
        <v>2018</v>
      </c>
      <c r="H589" s="93">
        <v>2019</v>
      </c>
      <c r="I589" s="82">
        <v>2020</v>
      </c>
      <c r="J589" s="83">
        <v>2021</v>
      </c>
      <c r="K589" s="83">
        <v>2022</v>
      </c>
      <c r="L589" s="83">
        <v>2023</v>
      </c>
      <c r="M589" s="83">
        <v>2024</v>
      </c>
      <c r="N589" s="83">
        <v>2025</v>
      </c>
      <c r="O589" s="131"/>
      <c r="P589" s="124"/>
      <c r="S589" s="81" t="s">
        <v>210</v>
      </c>
      <c r="T589" s="81" t="s">
        <v>211</v>
      </c>
      <c r="U589" s="81" t="s">
        <v>212</v>
      </c>
      <c r="V589" s="81" t="s">
        <v>213</v>
      </c>
      <c r="W589" s="81" t="s">
        <v>214</v>
      </c>
      <c r="X589" s="81" t="s">
        <v>215</v>
      </c>
      <c r="Y589" s="81" t="s">
        <v>216</v>
      </c>
      <c r="Z589" s="81" t="s">
        <v>217</v>
      </c>
      <c r="AA589" s="81" t="s">
        <v>218</v>
      </c>
      <c r="AB589" s="81" t="s">
        <v>220</v>
      </c>
      <c r="AC589" s="81" t="s">
        <v>221</v>
      </c>
      <c r="AD589" s="81" t="s">
        <v>222</v>
      </c>
      <c r="AE589" s="85" t="s">
        <v>234</v>
      </c>
    </row>
    <row r="590" spans="1:31" ht="30.75" customHeight="1" x14ac:dyDescent="0.3">
      <c r="A590" s="90" t="s">
        <v>40</v>
      </c>
      <c r="B590" s="76">
        <v>508353.55</v>
      </c>
      <c r="C590" s="76">
        <v>1060830.96</v>
      </c>
      <c r="D590" s="76">
        <v>950084.28</v>
      </c>
      <c r="E590" s="76">
        <v>919782.48</v>
      </c>
      <c r="F590" s="76">
        <v>919782.48</v>
      </c>
      <c r="G590" s="94">
        <v>1958871.7499999998</v>
      </c>
      <c r="H590" s="94">
        <v>134861680.31</v>
      </c>
      <c r="I590" s="95">
        <v>151474043.13</v>
      </c>
      <c r="J590" s="94">
        <v>185145773.72999999</v>
      </c>
      <c r="K590" s="87">
        <v>231459619.79000002</v>
      </c>
      <c r="L590" s="89">
        <v>266657775.61999997</v>
      </c>
      <c r="M590" s="89">
        <v>316980701.20000005</v>
      </c>
      <c r="N590" s="89">
        <f>AE590</f>
        <v>348563810.61000001</v>
      </c>
      <c r="O590" s="132"/>
      <c r="P590" s="125"/>
      <c r="Q590" s="122"/>
      <c r="R590" s="90" t="s">
        <v>40</v>
      </c>
      <c r="S590" s="76">
        <v>23159369.289999999</v>
      </c>
      <c r="T590" s="76">
        <v>26230924.650000002</v>
      </c>
      <c r="U590" s="76">
        <v>25712736.719999999</v>
      </c>
      <c r="V590" s="76">
        <v>27515398.580000002</v>
      </c>
      <c r="W590" s="76">
        <v>25776012.949999999</v>
      </c>
      <c r="X590" s="76">
        <v>28040343.050000001</v>
      </c>
      <c r="Y590" s="76">
        <v>29314670.289999999</v>
      </c>
      <c r="Z590" s="76">
        <v>30545482.780000001</v>
      </c>
      <c r="AA590" s="87">
        <v>30379372.960000001</v>
      </c>
      <c r="AB590" s="87">
        <v>37328604.969999999</v>
      </c>
      <c r="AC590" s="87">
        <v>35417457.980000004</v>
      </c>
      <c r="AD590" s="87">
        <v>29143436.390000001</v>
      </c>
      <c r="AE590" s="74">
        <f>SUM(S590:AD590 )</f>
        <v>348563810.61000001</v>
      </c>
    </row>
    <row r="591" spans="1:31" x14ac:dyDescent="0.3">
      <c r="P591" s="124"/>
      <c r="S591" s="101" t="e">
        <f>[1]Sheet1!$N$183:$R$183</f>
        <v>#VALUE!</v>
      </c>
    </row>
    <row r="592" spans="1:31" x14ac:dyDescent="0.3">
      <c r="P592" s="124"/>
    </row>
    <row r="593" spans="16:16" x14ac:dyDescent="0.3">
      <c r="P593" s="124"/>
    </row>
    <row r="594" spans="16:16" x14ac:dyDescent="0.3">
      <c r="P594" s="124"/>
    </row>
    <row r="595" spans="16:16" x14ac:dyDescent="0.3">
      <c r="P595" s="124"/>
    </row>
    <row r="596" spans="16:16" x14ac:dyDescent="0.3">
      <c r="P596" s="124"/>
    </row>
    <row r="597" spans="16:16" x14ac:dyDescent="0.3">
      <c r="P597" s="124"/>
    </row>
    <row r="598" spans="16:16" x14ac:dyDescent="0.3">
      <c r="P598" s="124"/>
    </row>
    <row r="599" spans="16:16" x14ac:dyDescent="0.3">
      <c r="P599" s="124"/>
    </row>
    <row r="600" spans="16:16" x14ac:dyDescent="0.3">
      <c r="P600" s="124"/>
    </row>
    <row r="601" spans="16:16" x14ac:dyDescent="0.3">
      <c r="P601" s="124"/>
    </row>
    <row r="602" spans="16:16" x14ac:dyDescent="0.3">
      <c r="P602" s="124"/>
    </row>
    <row r="603" spans="16:16" x14ac:dyDescent="0.3">
      <c r="P603" s="124"/>
    </row>
    <row r="604" spans="16:16" x14ac:dyDescent="0.3">
      <c r="P604" s="124"/>
    </row>
    <row r="605" spans="16:16" x14ac:dyDescent="0.3">
      <c r="P605" s="124"/>
    </row>
    <row r="606" spans="16:16" x14ac:dyDescent="0.3">
      <c r="P606" s="124"/>
    </row>
    <row r="607" spans="16:16" x14ac:dyDescent="0.3">
      <c r="P607" s="124"/>
    </row>
    <row r="608" spans="16:16" x14ac:dyDescent="0.3">
      <c r="P608" s="124"/>
    </row>
    <row r="609" spans="1:31" x14ac:dyDescent="0.3">
      <c r="P609" s="124"/>
    </row>
    <row r="610" spans="1:31" x14ac:dyDescent="0.3">
      <c r="P610" s="124"/>
    </row>
    <row r="611" spans="1:31" x14ac:dyDescent="0.3">
      <c r="P611" s="124"/>
    </row>
    <row r="612" spans="1:31" x14ac:dyDescent="0.3">
      <c r="B612" s="81">
        <v>2013</v>
      </c>
      <c r="C612" s="81">
        <v>2014</v>
      </c>
      <c r="D612" s="81">
        <v>2015</v>
      </c>
      <c r="E612" s="81">
        <v>2016</v>
      </c>
      <c r="F612" s="81">
        <v>2017</v>
      </c>
      <c r="G612" s="82">
        <v>2018</v>
      </c>
      <c r="H612" s="93">
        <v>2019</v>
      </c>
      <c r="I612" s="64">
        <v>2020</v>
      </c>
      <c r="J612" s="83">
        <v>2021</v>
      </c>
      <c r="K612" s="83">
        <v>2022</v>
      </c>
      <c r="L612" s="83">
        <v>2023</v>
      </c>
      <c r="M612" s="83">
        <v>2024</v>
      </c>
      <c r="N612" s="83">
        <v>2025</v>
      </c>
      <c r="O612" s="131"/>
      <c r="P612" s="124"/>
      <c r="S612" s="81" t="s">
        <v>210</v>
      </c>
      <c r="T612" s="81" t="s">
        <v>211</v>
      </c>
      <c r="U612" s="81" t="s">
        <v>212</v>
      </c>
      <c r="V612" s="81" t="s">
        <v>213</v>
      </c>
      <c r="W612" s="81" t="s">
        <v>214</v>
      </c>
      <c r="X612" s="81" t="s">
        <v>215</v>
      </c>
      <c r="Y612" s="81" t="s">
        <v>216</v>
      </c>
      <c r="Z612" s="81" t="s">
        <v>217</v>
      </c>
      <c r="AA612" s="81" t="s">
        <v>218</v>
      </c>
      <c r="AB612" s="81" t="s">
        <v>220</v>
      </c>
      <c r="AC612" s="81" t="s">
        <v>221</v>
      </c>
      <c r="AD612" s="81" t="s">
        <v>222</v>
      </c>
      <c r="AE612" s="85" t="s">
        <v>234</v>
      </c>
    </row>
    <row r="613" spans="1:31" ht="30.75" customHeight="1" x14ac:dyDescent="0.3">
      <c r="A613" s="90" t="s">
        <v>41</v>
      </c>
      <c r="B613" s="76">
        <v>424149.4</v>
      </c>
      <c r="C613" s="76"/>
      <c r="D613" s="76">
        <v>3286968.01</v>
      </c>
      <c r="E613" s="76">
        <v>3881485.91</v>
      </c>
      <c r="F613" s="76">
        <v>5549941.6300000008</v>
      </c>
      <c r="G613" s="94">
        <v>5814665.3799999999</v>
      </c>
      <c r="H613" s="94">
        <v>5580787.5900000008</v>
      </c>
      <c r="I613" s="104">
        <v>3817352.8099999991</v>
      </c>
      <c r="J613" s="94">
        <v>2597844.54</v>
      </c>
      <c r="K613" s="87">
        <v>3596700.6200000006</v>
      </c>
      <c r="L613" s="89">
        <v>4400144.4000000004</v>
      </c>
      <c r="M613" s="89">
        <v>3424757.9400000004</v>
      </c>
      <c r="N613" s="89">
        <f>AE613</f>
        <v>1911265.7199999997</v>
      </c>
      <c r="O613" s="132"/>
      <c r="P613" s="125"/>
      <c r="Q613" s="122"/>
      <c r="R613" s="90" t="s">
        <v>41</v>
      </c>
      <c r="S613" s="76">
        <v>208474.46</v>
      </c>
      <c r="T613" s="76">
        <v>217130.66</v>
      </c>
      <c r="U613" s="76">
        <v>180373.15</v>
      </c>
      <c r="V613" s="76">
        <v>193444.57</v>
      </c>
      <c r="W613" s="76">
        <v>172286.47</v>
      </c>
      <c r="X613" s="76">
        <v>173532.17</v>
      </c>
      <c r="Y613" s="76">
        <v>141364.46</v>
      </c>
      <c r="Z613" s="76">
        <v>141900.38</v>
      </c>
      <c r="AA613" s="87">
        <v>136702.18</v>
      </c>
      <c r="AB613" s="87">
        <v>119014.66</v>
      </c>
      <c r="AC613" s="87">
        <v>117532.85</v>
      </c>
      <c r="AD613" s="87">
        <v>109509.71</v>
      </c>
      <c r="AE613" s="74">
        <f>SUM(S613:AD613 )</f>
        <v>1911265.7199999997</v>
      </c>
    </row>
    <row r="614" spans="1:31" x14ac:dyDescent="0.3">
      <c r="A614" s="65"/>
      <c r="B614" s="70"/>
      <c r="C614" s="70"/>
      <c r="D614" s="70"/>
      <c r="E614" s="70"/>
      <c r="F614" s="71"/>
      <c r="G614" s="71"/>
      <c r="H614" s="71"/>
      <c r="I614" s="102"/>
      <c r="J614" s="71"/>
      <c r="K614" s="71"/>
      <c r="P614" s="125"/>
      <c r="Q614" s="70"/>
      <c r="R614" s="71"/>
      <c r="S614" s="70"/>
      <c r="T614" s="70"/>
      <c r="U614" s="70"/>
      <c r="V614" s="70"/>
      <c r="W614" s="70"/>
      <c r="X614" s="70"/>
      <c r="Y614" s="70"/>
      <c r="Z614" s="70"/>
      <c r="AA614" s="71"/>
      <c r="AB614" s="71"/>
      <c r="AC614" s="71"/>
      <c r="AD614" s="71"/>
    </row>
    <row r="615" spans="1:31" x14ac:dyDescent="0.3">
      <c r="A615" s="65"/>
      <c r="B615" s="70"/>
      <c r="C615" s="70"/>
      <c r="D615" s="70"/>
      <c r="E615" s="70"/>
      <c r="F615" s="71"/>
      <c r="G615" s="71"/>
      <c r="H615" s="71"/>
      <c r="I615" s="102"/>
      <c r="J615" s="71"/>
      <c r="K615" s="71"/>
      <c r="P615" s="125"/>
      <c r="Q615" s="70"/>
      <c r="R615" s="71"/>
      <c r="S615" s="70"/>
      <c r="T615" s="70"/>
      <c r="U615" s="70"/>
      <c r="V615" s="70"/>
      <c r="W615" s="70"/>
      <c r="X615" s="70"/>
      <c r="Y615" s="70"/>
      <c r="Z615" s="70"/>
      <c r="AA615" s="71"/>
      <c r="AB615" s="71"/>
      <c r="AC615" s="71"/>
      <c r="AD615" s="71"/>
    </row>
    <row r="616" spans="1:31" x14ac:dyDescent="0.3">
      <c r="A616" s="65"/>
      <c r="B616" s="70"/>
      <c r="C616" s="70"/>
      <c r="D616" s="70"/>
      <c r="E616" s="70"/>
      <c r="F616" s="71"/>
      <c r="G616" s="71"/>
      <c r="H616" s="71"/>
      <c r="I616" s="102"/>
      <c r="J616" s="71"/>
      <c r="K616" s="71"/>
      <c r="P616" s="125"/>
      <c r="Q616" s="70"/>
      <c r="R616" s="71"/>
      <c r="S616" s="70"/>
      <c r="T616" s="70"/>
      <c r="U616" s="70"/>
      <c r="V616" s="70"/>
      <c r="W616" s="70"/>
      <c r="X616" s="70"/>
      <c r="Y616" s="70"/>
      <c r="Z616" s="70"/>
      <c r="AA616" s="71"/>
      <c r="AB616" s="71"/>
      <c r="AC616" s="71"/>
      <c r="AD616" s="71"/>
    </row>
    <row r="617" spans="1:31" x14ac:dyDescent="0.3">
      <c r="A617" s="65"/>
      <c r="B617" s="70"/>
      <c r="C617" s="70"/>
      <c r="D617" s="70"/>
      <c r="E617" s="70"/>
      <c r="F617" s="71"/>
      <c r="G617" s="71"/>
      <c r="H617" s="71"/>
      <c r="I617" s="102"/>
      <c r="J617" s="71"/>
      <c r="K617" s="71"/>
      <c r="P617" s="125"/>
      <c r="Q617" s="70"/>
      <c r="R617" s="71"/>
      <c r="S617" s="70"/>
      <c r="T617" s="70"/>
      <c r="U617" s="70"/>
      <c r="V617" s="70"/>
      <c r="W617" s="70"/>
      <c r="X617" s="70"/>
      <c r="Y617" s="70"/>
      <c r="Z617" s="70"/>
      <c r="AA617" s="71"/>
      <c r="AB617" s="71"/>
      <c r="AC617" s="71"/>
      <c r="AD617" s="71"/>
    </row>
    <row r="618" spans="1:31" x14ac:dyDescent="0.3">
      <c r="A618" s="65"/>
      <c r="B618" s="70"/>
      <c r="C618" s="70"/>
      <c r="D618" s="70"/>
      <c r="E618" s="70"/>
      <c r="F618" s="71"/>
      <c r="G618" s="71"/>
      <c r="H618" s="71"/>
      <c r="I618" s="102"/>
      <c r="J618" s="71"/>
      <c r="K618" s="71"/>
      <c r="P618" s="125"/>
      <c r="Q618" s="70"/>
      <c r="R618" s="71"/>
      <c r="S618" s="70"/>
      <c r="T618" s="70"/>
      <c r="U618" s="70"/>
      <c r="V618" s="70"/>
      <c r="W618" s="70"/>
      <c r="X618" s="70"/>
      <c r="Y618" s="70"/>
      <c r="Z618" s="70"/>
      <c r="AA618" s="71"/>
      <c r="AB618" s="71"/>
      <c r="AC618" s="71"/>
      <c r="AD618" s="71"/>
    </row>
    <row r="619" spans="1:31" x14ac:dyDescent="0.3">
      <c r="A619" s="65"/>
      <c r="B619" s="70"/>
      <c r="C619" s="70"/>
      <c r="D619" s="70"/>
      <c r="E619" s="70"/>
      <c r="F619" s="71"/>
      <c r="G619" s="71"/>
      <c r="H619" s="71"/>
      <c r="I619" s="102"/>
      <c r="J619" s="71"/>
      <c r="K619" s="71"/>
      <c r="P619" s="125"/>
      <c r="Q619" s="70"/>
      <c r="R619" s="71"/>
      <c r="S619" s="70"/>
      <c r="T619" s="70"/>
      <c r="U619" s="70"/>
      <c r="V619" s="70"/>
      <c r="W619" s="70"/>
      <c r="X619" s="70"/>
      <c r="Y619" s="70"/>
      <c r="Z619" s="70"/>
      <c r="AA619" s="71"/>
      <c r="AB619" s="71"/>
      <c r="AC619" s="71"/>
      <c r="AD619" s="71"/>
    </row>
    <row r="620" spans="1:31" x14ac:dyDescent="0.3">
      <c r="A620" s="65"/>
      <c r="B620" s="70"/>
      <c r="C620" s="70"/>
      <c r="D620" s="70"/>
      <c r="E620" s="70"/>
      <c r="F620" s="71"/>
      <c r="G620" s="71"/>
      <c r="H620" s="71"/>
      <c r="I620" s="102"/>
      <c r="J620" s="71"/>
      <c r="K620" s="71"/>
      <c r="P620" s="125"/>
      <c r="Q620" s="70"/>
      <c r="R620" s="71"/>
      <c r="S620" s="70"/>
      <c r="T620" s="70"/>
      <c r="U620" s="70"/>
      <c r="V620" s="70"/>
      <c r="W620" s="70"/>
      <c r="X620" s="70"/>
      <c r="Y620" s="70"/>
      <c r="Z620" s="70"/>
      <c r="AA620" s="71"/>
      <c r="AB620" s="71"/>
      <c r="AC620" s="71"/>
      <c r="AD620" s="71"/>
    </row>
    <row r="621" spans="1:31" x14ac:dyDescent="0.3">
      <c r="A621" s="65"/>
      <c r="B621" s="70"/>
      <c r="C621" s="70"/>
      <c r="D621" s="70"/>
      <c r="E621" s="70"/>
      <c r="F621" s="71"/>
      <c r="G621" s="71"/>
      <c r="H621" s="71"/>
      <c r="I621" s="102"/>
      <c r="J621" s="71"/>
      <c r="K621" s="71"/>
      <c r="P621" s="125"/>
      <c r="Q621" s="70"/>
      <c r="R621" s="71"/>
      <c r="S621" s="70"/>
      <c r="T621" s="70"/>
      <c r="U621" s="70"/>
      <c r="V621" s="70"/>
      <c r="W621" s="70"/>
      <c r="X621" s="70"/>
      <c r="Y621" s="70"/>
      <c r="Z621" s="70"/>
      <c r="AA621" s="71"/>
      <c r="AB621" s="71"/>
      <c r="AC621" s="71"/>
      <c r="AD621" s="71"/>
    </row>
    <row r="622" spans="1:31" x14ac:dyDescent="0.3">
      <c r="A622" s="65"/>
      <c r="B622" s="70"/>
      <c r="C622" s="70"/>
      <c r="D622" s="70"/>
      <c r="E622" s="70"/>
      <c r="F622" s="71"/>
      <c r="G622" s="71"/>
      <c r="H622" s="71"/>
      <c r="I622" s="102"/>
      <c r="J622" s="71"/>
      <c r="K622" s="71"/>
      <c r="P622" s="125"/>
      <c r="Q622" s="70"/>
      <c r="R622" s="71"/>
      <c r="S622" s="70"/>
      <c r="T622" s="70"/>
      <c r="U622" s="70"/>
      <c r="V622" s="70"/>
      <c r="W622" s="70"/>
      <c r="X622" s="70"/>
      <c r="Y622" s="70"/>
      <c r="Z622" s="70"/>
      <c r="AA622" s="71"/>
      <c r="AB622" s="71"/>
      <c r="AC622" s="71"/>
      <c r="AD622" s="71"/>
    </row>
    <row r="623" spans="1:31" x14ac:dyDescent="0.3">
      <c r="A623" s="65"/>
      <c r="B623" s="70"/>
      <c r="C623" s="70"/>
      <c r="D623" s="70"/>
      <c r="E623" s="70"/>
      <c r="F623" s="71"/>
      <c r="G623" s="71"/>
      <c r="H623" s="71"/>
      <c r="I623" s="102"/>
      <c r="J623" s="71"/>
      <c r="K623" s="71"/>
      <c r="P623" s="125"/>
      <c r="Q623" s="70"/>
      <c r="R623" s="71"/>
      <c r="S623" s="70"/>
      <c r="T623" s="70"/>
      <c r="U623" s="70"/>
      <c r="V623" s="70"/>
      <c r="W623" s="70"/>
      <c r="X623" s="70"/>
      <c r="Y623" s="70"/>
      <c r="Z623" s="70"/>
      <c r="AA623" s="71"/>
      <c r="AB623" s="71"/>
      <c r="AC623" s="71"/>
      <c r="AD623" s="71"/>
    </row>
    <row r="624" spans="1:31" x14ac:dyDescent="0.3">
      <c r="A624" s="65"/>
      <c r="B624" s="70"/>
      <c r="C624" s="70"/>
      <c r="D624" s="70"/>
      <c r="E624" s="70"/>
      <c r="F624" s="71"/>
      <c r="G624" s="71"/>
      <c r="H624" s="71"/>
      <c r="I624" s="102"/>
      <c r="J624" s="71"/>
      <c r="K624" s="71"/>
      <c r="P624" s="125"/>
      <c r="Q624" s="70"/>
      <c r="R624" s="71"/>
      <c r="S624" s="70"/>
      <c r="T624" s="70"/>
      <c r="U624" s="70"/>
      <c r="V624" s="70"/>
      <c r="W624" s="70"/>
      <c r="X624" s="70"/>
      <c r="Y624" s="70"/>
      <c r="Z624" s="70"/>
      <c r="AA624" s="71"/>
      <c r="AB624" s="71"/>
      <c r="AC624" s="71"/>
      <c r="AD624" s="71"/>
    </row>
    <row r="625" spans="1:31" x14ac:dyDescent="0.3">
      <c r="A625" s="65"/>
      <c r="B625" s="70"/>
      <c r="C625" s="70"/>
      <c r="D625" s="70"/>
      <c r="E625" s="70"/>
      <c r="F625" s="71"/>
      <c r="G625" s="71"/>
      <c r="H625" s="71"/>
      <c r="I625" s="102"/>
      <c r="J625" s="71"/>
      <c r="K625" s="71"/>
      <c r="P625" s="125"/>
      <c r="Q625" s="70"/>
      <c r="R625" s="71"/>
      <c r="S625" s="70"/>
      <c r="T625" s="70"/>
      <c r="U625" s="70"/>
      <c r="V625" s="70"/>
      <c r="W625" s="70"/>
      <c r="X625" s="70"/>
      <c r="Y625" s="70"/>
      <c r="Z625" s="70"/>
      <c r="AA625" s="71"/>
      <c r="AB625" s="71"/>
      <c r="AC625" s="71"/>
      <c r="AD625" s="71"/>
    </row>
    <row r="626" spans="1:31" x14ac:dyDescent="0.3">
      <c r="A626" s="65"/>
      <c r="B626" s="70"/>
      <c r="C626" s="70"/>
      <c r="D626" s="70"/>
      <c r="E626" s="70"/>
      <c r="F626" s="71"/>
      <c r="G626" s="71"/>
      <c r="H626" s="71"/>
      <c r="I626" s="102"/>
      <c r="J626" s="71"/>
      <c r="K626" s="71"/>
      <c r="P626" s="125"/>
      <c r="Q626" s="70"/>
      <c r="R626" s="71"/>
      <c r="S626" s="70"/>
      <c r="T626" s="70"/>
      <c r="U626" s="70"/>
      <c r="V626" s="70"/>
      <c r="W626" s="70"/>
      <c r="X626" s="70"/>
      <c r="Y626" s="70"/>
      <c r="Z626" s="70"/>
      <c r="AA626" s="71"/>
      <c r="AB626" s="71"/>
      <c r="AC626" s="71"/>
      <c r="AD626" s="71"/>
    </row>
    <row r="627" spans="1:31" x14ac:dyDescent="0.3">
      <c r="A627" s="65"/>
      <c r="B627" s="70"/>
      <c r="C627" s="70"/>
      <c r="D627" s="70"/>
      <c r="E627" s="70"/>
      <c r="F627" s="71"/>
      <c r="G627" s="71"/>
      <c r="H627" s="71"/>
      <c r="I627" s="102"/>
      <c r="J627" s="71"/>
      <c r="K627" s="71"/>
      <c r="P627" s="125"/>
      <c r="Q627" s="70"/>
      <c r="R627" s="71"/>
      <c r="S627" s="70"/>
      <c r="T627" s="70"/>
      <c r="U627" s="70"/>
      <c r="V627" s="70"/>
      <c r="W627" s="70"/>
      <c r="X627" s="70"/>
      <c r="Y627" s="70"/>
      <c r="Z627" s="70"/>
      <c r="AA627" s="71"/>
      <c r="AB627" s="71"/>
      <c r="AC627" s="71"/>
      <c r="AD627" s="71"/>
    </row>
    <row r="628" spans="1:31" x14ac:dyDescent="0.3">
      <c r="A628" s="65"/>
      <c r="B628" s="70"/>
      <c r="C628" s="70"/>
      <c r="D628" s="70"/>
      <c r="E628" s="70"/>
      <c r="F628" s="71"/>
      <c r="G628" s="71"/>
      <c r="H628" s="71"/>
      <c r="I628" s="102"/>
      <c r="J628" s="71"/>
      <c r="K628" s="71"/>
      <c r="P628" s="125"/>
      <c r="Q628" s="70"/>
      <c r="R628" s="71"/>
      <c r="S628" s="70"/>
      <c r="T628" s="70"/>
      <c r="U628" s="70"/>
      <c r="V628" s="70"/>
      <c r="W628" s="70"/>
      <c r="X628" s="70"/>
      <c r="Y628" s="70"/>
      <c r="Z628" s="70"/>
      <c r="AA628" s="71"/>
      <c r="AB628" s="71"/>
      <c r="AC628" s="71"/>
      <c r="AD628" s="71"/>
    </row>
    <row r="629" spans="1:31" x14ac:dyDescent="0.3">
      <c r="A629" s="65"/>
      <c r="B629" s="70"/>
      <c r="C629" s="70"/>
      <c r="D629" s="70"/>
      <c r="E629" s="70"/>
      <c r="F629" s="71"/>
      <c r="G629" s="71"/>
      <c r="H629" s="71"/>
      <c r="I629" s="102"/>
      <c r="J629" s="71"/>
      <c r="K629" s="71"/>
      <c r="P629" s="125"/>
      <c r="Q629" s="70"/>
      <c r="R629" s="71"/>
      <c r="S629" s="70"/>
      <c r="T629" s="70"/>
      <c r="U629" s="70"/>
      <c r="V629" s="70"/>
      <c r="W629" s="70"/>
      <c r="X629" s="70"/>
      <c r="Y629" s="70"/>
      <c r="Z629" s="70"/>
      <c r="AA629" s="71"/>
      <c r="AB629" s="71"/>
      <c r="AC629" s="71"/>
      <c r="AD629" s="71"/>
    </row>
    <row r="630" spans="1:31" ht="17.25" customHeight="1" x14ac:dyDescent="0.3">
      <c r="I630" s="109"/>
      <c r="P630" s="124"/>
    </row>
    <row r="631" spans="1:31" ht="17.25" customHeight="1" x14ac:dyDescent="0.3">
      <c r="B631" s="81">
        <v>2013</v>
      </c>
      <c r="C631" s="81">
        <v>2014</v>
      </c>
      <c r="D631" s="81">
        <v>2015</v>
      </c>
      <c r="E631" s="81">
        <v>2016</v>
      </c>
      <c r="F631" s="81">
        <v>2017</v>
      </c>
      <c r="G631" s="82">
        <v>2018</v>
      </c>
      <c r="H631" s="93">
        <v>2019</v>
      </c>
      <c r="I631" s="120">
        <v>2020</v>
      </c>
      <c r="J631" s="83">
        <v>2021</v>
      </c>
      <c r="K631" s="83">
        <v>2022</v>
      </c>
      <c r="L631" s="83">
        <v>2023</v>
      </c>
      <c r="M631" s="83">
        <v>2024</v>
      </c>
      <c r="N631" s="83">
        <v>2025</v>
      </c>
      <c r="O631" s="131"/>
      <c r="P631" s="124"/>
      <c r="S631" s="81" t="s">
        <v>210</v>
      </c>
      <c r="T631" s="81" t="s">
        <v>211</v>
      </c>
      <c r="U631" s="81" t="s">
        <v>212</v>
      </c>
      <c r="V631" s="81" t="s">
        <v>213</v>
      </c>
      <c r="W631" s="81" t="s">
        <v>214</v>
      </c>
      <c r="X631" s="81" t="s">
        <v>215</v>
      </c>
      <c r="Y631" s="81" t="s">
        <v>216</v>
      </c>
      <c r="Z631" s="81" t="s">
        <v>217</v>
      </c>
      <c r="AA631" s="81" t="s">
        <v>218</v>
      </c>
      <c r="AB631" s="81" t="s">
        <v>220</v>
      </c>
      <c r="AC631" s="81" t="s">
        <v>221</v>
      </c>
      <c r="AD631" s="81" t="s">
        <v>222</v>
      </c>
      <c r="AE631" s="85" t="s">
        <v>234</v>
      </c>
    </row>
    <row r="632" spans="1:31" ht="31.5" customHeight="1" x14ac:dyDescent="0.3">
      <c r="A632" s="90" t="s">
        <v>230</v>
      </c>
      <c r="B632" s="76">
        <v>0</v>
      </c>
      <c r="C632" s="76">
        <v>0</v>
      </c>
      <c r="D632" s="76">
        <v>0</v>
      </c>
      <c r="E632" s="76">
        <v>0</v>
      </c>
      <c r="F632" s="76">
        <v>0</v>
      </c>
      <c r="G632" s="94">
        <v>0</v>
      </c>
      <c r="H632" s="94">
        <v>3450.8800000000006</v>
      </c>
      <c r="I632" s="121">
        <v>0</v>
      </c>
      <c r="J632" s="94">
        <v>0</v>
      </c>
      <c r="K632" s="87">
        <v>0</v>
      </c>
      <c r="L632" s="89">
        <v>0</v>
      </c>
      <c r="M632" s="89">
        <v>0</v>
      </c>
      <c r="N632" s="89">
        <f>AE632</f>
        <v>0</v>
      </c>
      <c r="O632" s="132"/>
      <c r="P632" s="124"/>
      <c r="Q632" s="92"/>
      <c r="R632" s="90" t="s">
        <v>230</v>
      </c>
      <c r="S632" s="76"/>
      <c r="T632" s="76"/>
      <c r="U632" s="76"/>
      <c r="V632" s="76"/>
      <c r="W632" s="76"/>
      <c r="X632" s="76"/>
      <c r="Y632" s="76"/>
      <c r="Z632" s="76"/>
      <c r="AA632" s="87"/>
      <c r="AB632" s="87"/>
      <c r="AC632" s="87"/>
      <c r="AD632" s="87"/>
      <c r="AE632" s="74">
        <f>SUM(S632:AD632)</f>
        <v>0</v>
      </c>
    </row>
    <row r="633" spans="1:31" ht="17.25" customHeight="1" x14ac:dyDescent="0.3">
      <c r="I633" s="106"/>
      <c r="P633" s="124"/>
    </row>
    <row r="634" spans="1:31" ht="17.25" customHeight="1" x14ac:dyDescent="0.3">
      <c r="I634" s="106"/>
      <c r="P634" s="124"/>
    </row>
    <row r="635" spans="1:31" ht="17.25" customHeight="1" x14ac:dyDescent="0.3">
      <c r="I635" s="106"/>
      <c r="P635" s="124"/>
    </row>
    <row r="636" spans="1:31" ht="17.25" customHeight="1" x14ac:dyDescent="0.3">
      <c r="I636" s="106"/>
      <c r="P636" s="124"/>
    </row>
    <row r="637" spans="1:31" ht="17.25" customHeight="1" x14ac:dyDescent="0.3">
      <c r="I637" s="106"/>
      <c r="P637" s="124"/>
    </row>
    <row r="638" spans="1:31" ht="17.25" customHeight="1" x14ac:dyDescent="0.3">
      <c r="I638" s="106"/>
      <c r="P638" s="124"/>
    </row>
    <row r="639" spans="1:31" ht="17.25" customHeight="1" x14ac:dyDescent="0.3">
      <c r="I639" s="106"/>
      <c r="P639" s="124"/>
    </row>
    <row r="640" spans="1:31" ht="17.25" customHeight="1" x14ac:dyDescent="0.3">
      <c r="I640" s="106"/>
      <c r="P640" s="124"/>
    </row>
    <row r="641" spans="1:31" ht="17.25" customHeight="1" x14ac:dyDescent="0.3">
      <c r="I641" s="106"/>
      <c r="P641" s="124"/>
    </row>
    <row r="642" spans="1:31" ht="17.25" customHeight="1" x14ac:dyDescent="0.3">
      <c r="I642" s="106"/>
      <c r="P642" s="124"/>
    </row>
    <row r="643" spans="1:31" ht="17.25" customHeight="1" x14ac:dyDescent="0.3">
      <c r="I643" s="106"/>
      <c r="P643" s="124"/>
    </row>
    <row r="644" spans="1:31" ht="17.25" customHeight="1" x14ac:dyDescent="0.3">
      <c r="I644" s="106"/>
      <c r="P644" s="124"/>
    </row>
    <row r="645" spans="1:31" ht="17.25" customHeight="1" x14ac:dyDescent="0.3">
      <c r="I645" s="106"/>
      <c r="P645" s="124"/>
    </row>
    <row r="646" spans="1:31" ht="17.25" customHeight="1" x14ac:dyDescent="0.3">
      <c r="I646" s="106"/>
      <c r="P646" s="124"/>
    </row>
    <row r="647" spans="1:31" ht="17.25" customHeight="1" x14ac:dyDescent="0.3">
      <c r="I647" s="106"/>
      <c r="P647" s="124"/>
    </row>
    <row r="648" spans="1:31" ht="17.25" customHeight="1" x14ac:dyDescent="0.3">
      <c r="I648" s="106"/>
      <c r="P648" s="124"/>
    </row>
    <row r="649" spans="1:31" ht="17.25" customHeight="1" x14ac:dyDescent="0.3">
      <c r="I649" s="106"/>
      <c r="P649" s="124"/>
    </row>
    <row r="650" spans="1:31" ht="17.25" customHeight="1" x14ac:dyDescent="0.3">
      <c r="I650" s="106"/>
      <c r="P650" s="124"/>
    </row>
    <row r="651" spans="1:31" ht="17.25" customHeight="1" x14ac:dyDescent="0.3">
      <c r="B651" s="81">
        <v>2013</v>
      </c>
      <c r="C651" s="81">
        <v>2014</v>
      </c>
      <c r="D651" s="81">
        <v>2015</v>
      </c>
      <c r="E651" s="81">
        <v>2016</v>
      </c>
      <c r="F651" s="81">
        <v>2017</v>
      </c>
      <c r="G651" s="82">
        <v>2018</v>
      </c>
      <c r="H651" s="93">
        <v>2019</v>
      </c>
      <c r="I651" s="107">
        <v>2020</v>
      </c>
      <c r="J651" s="93">
        <v>2021</v>
      </c>
      <c r="K651" s="64">
        <v>2022</v>
      </c>
      <c r="L651" s="83">
        <v>2023</v>
      </c>
      <c r="M651" s="83">
        <v>2024</v>
      </c>
      <c r="N651" s="83">
        <v>2025</v>
      </c>
      <c r="O651" s="131"/>
      <c r="P651" s="124"/>
      <c r="S651" s="81" t="s">
        <v>210</v>
      </c>
      <c r="T651" s="81" t="s">
        <v>211</v>
      </c>
      <c r="U651" s="81" t="s">
        <v>212</v>
      </c>
      <c r="V651" s="81" t="s">
        <v>213</v>
      </c>
      <c r="W651" s="81" t="s">
        <v>214</v>
      </c>
      <c r="X651" s="81" t="s">
        <v>215</v>
      </c>
      <c r="Y651" s="81" t="s">
        <v>216</v>
      </c>
      <c r="Z651" s="81" t="s">
        <v>217</v>
      </c>
      <c r="AA651" s="81" t="s">
        <v>218</v>
      </c>
      <c r="AB651" s="81" t="s">
        <v>220</v>
      </c>
      <c r="AC651" s="81" t="s">
        <v>221</v>
      </c>
      <c r="AD651" s="81" t="s">
        <v>222</v>
      </c>
      <c r="AE651" s="85" t="s">
        <v>234</v>
      </c>
    </row>
    <row r="652" spans="1:31" ht="31.5" customHeight="1" x14ac:dyDescent="0.3">
      <c r="A652" s="90" t="s">
        <v>231</v>
      </c>
      <c r="B652" s="76">
        <v>0</v>
      </c>
      <c r="C652" s="76">
        <v>0</v>
      </c>
      <c r="D652" s="76">
        <v>0</v>
      </c>
      <c r="E652" s="76">
        <v>0</v>
      </c>
      <c r="F652" s="76">
        <v>0</v>
      </c>
      <c r="G652" s="94">
        <v>0</v>
      </c>
      <c r="H652" s="94">
        <v>141975.70000000004</v>
      </c>
      <c r="I652" s="104">
        <v>144822.79999999999</v>
      </c>
      <c r="J652" s="94">
        <v>113813.22</v>
      </c>
      <c r="K652" s="96">
        <v>105056.07</v>
      </c>
      <c r="L652" s="89">
        <v>172676.19</v>
      </c>
      <c r="M652" s="89">
        <v>184065.18999999994</v>
      </c>
      <c r="N652" s="89">
        <f>AE652</f>
        <v>190921.34000000003</v>
      </c>
      <c r="O652" s="132"/>
      <c r="P652" s="124"/>
      <c r="Q652" s="92"/>
      <c r="R652" s="90" t="s">
        <v>231</v>
      </c>
      <c r="S652" s="76">
        <v>5738.64</v>
      </c>
      <c r="T652" s="76">
        <v>6115.7300000000005</v>
      </c>
      <c r="U652" s="76">
        <v>6142.43</v>
      </c>
      <c r="V652" s="76">
        <v>126419.63</v>
      </c>
      <c r="W652" s="76">
        <v>5872.13</v>
      </c>
      <c r="X652" s="76">
        <v>5400</v>
      </c>
      <c r="Y652" s="76">
        <v>5400</v>
      </c>
      <c r="Z652" s="76">
        <v>6816.39</v>
      </c>
      <c r="AA652" s="87">
        <v>5872.13</v>
      </c>
      <c r="AB652" s="87">
        <v>5872.13</v>
      </c>
      <c r="AC652" s="87">
        <v>5872.13</v>
      </c>
      <c r="AD652" s="87">
        <v>5400</v>
      </c>
      <c r="AE652" s="74">
        <f>SUM(S652:AD652)</f>
        <v>190921.34000000003</v>
      </c>
    </row>
    <row r="653" spans="1:31" ht="17.25" customHeight="1" x14ac:dyDescent="0.3">
      <c r="I653" s="105"/>
      <c r="P653" s="124"/>
    </row>
    <row r="654" spans="1:31" ht="17.25" customHeight="1" x14ac:dyDescent="0.3">
      <c r="I654" s="108"/>
      <c r="P654" s="124"/>
    </row>
    <row r="655" spans="1:31" ht="17.25" customHeight="1" x14ac:dyDescent="0.3">
      <c r="I655" s="102"/>
      <c r="P655" s="124"/>
    </row>
    <row r="656" spans="1:31" ht="17.25" customHeight="1" x14ac:dyDescent="0.3">
      <c r="I656" s="102"/>
      <c r="P656" s="124"/>
    </row>
    <row r="657" spans="1:31" ht="17.25" customHeight="1" x14ac:dyDescent="0.3">
      <c r="I657" s="102"/>
      <c r="P657" s="124"/>
    </row>
    <row r="658" spans="1:31" ht="17.25" customHeight="1" x14ac:dyDescent="0.3">
      <c r="I658" s="102"/>
      <c r="P658" s="124"/>
    </row>
    <row r="659" spans="1:31" ht="17.25" customHeight="1" x14ac:dyDescent="0.3">
      <c r="I659" s="102"/>
      <c r="P659" s="124"/>
    </row>
    <row r="660" spans="1:31" ht="17.25" customHeight="1" x14ac:dyDescent="0.3">
      <c r="I660" s="102"/>
      <c r="P660" s="124"/>
    </row>
    <row r="661" spans="1:31" ht="17.25" customHeight="1" x14ac:dyDescent="0.3">
      <c r="I661" s="102"/>
      <c r="P661" s="124"/>
    </row>
    <row r="662" spans="1:31" ht="17.25" customHeight="1" x14ac:dyDescent="0.3">
      <c r="I662" s="102"/>
      <c r="P662" s="124"/>
    </row>
    <row r="663" spans="1:31" ht="17.25" customHeight="1" x14ac:dyDescent="0.3">
      <c r="I663" s="102"/>
      <c r="P663" s="124"/>
    </row>
    <row r="664" spans="1:31" ht="17.25" customHeight="1" x14ac:dyDescent="0.3">
      <c r="I664" s="102"/>
      <c r="P664" s="124"/>
    </row>
    <row r="665" spans="1:31" ht="17.25" customHeight="1" x14ac:dyDescent="0.3">
      <c r="I665" s="102"/>
      <c r="P665" s="124"/>
    </row>
    <row r="666" spans="1:31" ht="17.25" customHeight="1" x14ac:dyDescent="0.3">
      <c r="I666" s="102"/>
      <c r="P666" s="124"/>
    </row>
    <row r="667" spans="1:31" ht="17.25" customHeight="1" x14ac:dyDescent="0.3">
      <c r="I667" s="102"/>
      <c r="P667" s="124"/>
    </row>
    <row r="668" spans="1:31" ht="17.25" customHeight="1" x14ac:dyDescent="0.3">
      <c r="I668" s="102"/>
      <c r="P668" s="124"/>
    </row>
    <row r="669" spans="1:31" ht="17.25" customHeight="1" x14ac:dyDescent="0.3">
      <c r="I669" s="109"/>
      <c r="P669" s="124"/>
    </row>
    <row r="670" spans="1:31" ht="17.25" customHeight="1" x14ac:dyDescent="0.3">
      <c r="I670" s="110"/>
      <c r="P670" s="124"/>
    </row>
    <row r="671" spans="1:31" x14ac:dyDescent="0.3">
      <c r="B671" s="83">
        <v>2013</v>
      </c>
      <c r="C671" s="83">
        <v>2014</v>
      </c>
      <c r="D671" s="83">
        <v>2015</v>
      </c>
      <c r="E671" s="83">
        <v>2016</v>
      </c>
      <c r="F671" s="83">
        <v>2017</v>
      </c>
      <c r="G671" s="83">
        <v>2018</v>
      </c>
      <c r="H671" s="93">
        <v>2019</v>
      </c>
      <c r="I671" s="111">
        <v>2020</v>
      </c>
      <c r="J671" s="93">
        <v>2021</v>
      </c>
      <c r="K671" s="64">
        <v>2022</v>
      </c>
      <c r="L671" s="83">
        <v>2023</v>
      </c>
      <c r="M671" s="83">
        <v>2024</v>
      </c>
      <c r="N671" s="83">
        <v>2025</v>
      </c>
      <c r="O671" s="131"/>
      <c r="P671" s="124"/>
      <c r="S671" s="81" t="s">
        <v>210</v>
      </c>
      <c r="T671" s="81" t="s">
        <v>211</v>
      </c>
      <c r="U671" s="81" t="s">
        <v>212</v>
      </c>
      <c r="V671" s="81" t="s">
        <v>213</v>
      </c>
      <c r="W671" s="81" t="s">
        <v>214</v>
      </c>
      <c r="X671" s="81" t="s">
        <v>215</v>
      </c>
      <c r="Y671" s="81" t="s">
        <v>216</v>
      </c>
      <c r="Z671" s="81" t="s">
        <v>217</v>
      </c>
      <c r="AA671" s="81" t="s">
        <v>218</v>
      </c>
      <c r="AB671" s="81" t="s">
        <v>220</v>
      </c>
      <c r="AC671" s="81" t="s">
        <v>221</v>
      </c>
      <c r="AD671" s="81" t="s">
        <v>222</v>
      </c>
      <c r="AE671" s="85" t="s">
        <v>234</v>
      </c>
    </row>
    <row r="672" spans="1:31" ht="29.25" customHeight="1" x14ac:dyDescent="0.3">
      <c r="A672" s="112" t="s">
        <v>223</v>
      </c>
      <c r="B672" s="76">
        <v>3752773.55</v>
      </c>
      <c r="C672" s="76"/>
      <c r="D672" s="76"/>
      <c r="E672" s="76">
        <v>0</v>
      </c>
      <c r="F672" s="87">
        <v>5192798.7699999996</v>
      </c>
      <c r="G672" s="76">
        <v>2767121.07</v>
      </c>
      <c r="H672" s="94">
        <v>4589819.04</v>
      </c>
      <c r="I672" s="104">
        <v>16190911.680000002</v>
      </c>
      <c r="J672" s="94">
        <v>21683642.649999999</v>
      </c>
      <c r="K672" s="96">
        <v>22811854.770000003</v>
      </c>
      <c r="L672" s="89">
        <v>25650868.550000004</v>
      </c>
      <c r="M672" s="89">
        <v>23941185.719999995</v>
      </c>
      <c r="N672" s="89">
        <f>AE672</f>
        <v>15318123.770000001</v>
      </c>
      <c r="O672" s="132"/>
      <c r="P672" s="125"/>
      <c r="Q672" s="122"/>
      <c r="R672" s="90" t="s">
        <v>223</v>
      </c>
      <c r="S672" s="76">
        <v>1585509.92</v>
      </c>
      <c r="T672" s="76">
        <v>1581259.52</v>
      </c>
      <c r="U672" s="76">
        <v>1576916.21</v>
      </c>
      <c r="V672" s="76">
        <v>1546729.24</v>
      </c>
      <c r="W672" s="76">
        <v>1512137.08</v>
      </c>
      <c r="X672" s="76">
        <v>1532201</v>
      </c>
      <c r="Y672" s="76">
        <v>1517478.1400000001</v>
      </c>
      <c r="Z672" s="76">
        <v>1491392.5</v>
      </c>
      <c r="AA672" s="87">
        <v>1491518.6300000001</v>
      </c>
      <c r="AB672" s="87">
        <v>1482981.53</v>
      </c>
      <c r="AC672" s="87"/>
      <c r="AD672" s="87"/>
      <c r="AE672" s="74">
        <f>SUM(S672:AD672 )</f>
        <v>15318123.770000001</v>
      </c>
    </row>
    <row r="673" spans="9:16" x14ac:dyDescent="0.3">
      <c r="I673" s="102"/>
      <c r="P673" s="124"/>
    </row>
    <row r="674" spans="9:16" x14ac:dyDescent="0.3">
      <c r="I674" s="102"/>
      <c r="P674" s="124"/>
    </row>
    <row r="675" spans="9:16" x14ac:dyDescent="0.3">
      <c r="I675" s="102"/>
      <c r="P675" s="124"/>
    </row>
    <row r="676" spans="9:16" x14ac:dyDescent="0.3">
      <c r="I676" s="102"/>
      <c r="P676" s="124"/>
    </row>
    <row r="677" spans="9:16" x14ac:dyDescent="0.3">
      <c r="I677" s="102"/>
      <c r="P677" s="124"/>
    </row>
    <row r="678" spans="9:16" x14ac:dyDescent="0.3">
      <c r="I678" s="102"/>
      <c r="P678" s="124"/>
    </row>
    <row r="679" spans="9:16" x14ac:dyDescent="0.3">
      <c r="I679" s="102"/>
      <c r="P679" s="124"/>
    </row>
    <row r="680" spans="9:16" x14ac:dyDescent="0.3">
      <c r="I680" s="102"/>
      <c r="P680" s="124"/>
    </row>
    <row r="681" spans="9:16" x14ac:dyDescent="0.3">
      <c r="I681" s="102"/>
      <c r="P681" s="124"/>
    </row>
    <row r="682" spans="9:16" x14ac:dyDescent="0.3">
      <c r="I682" s="102"/>
      <c r="P682" s="124"/>
    </row>
    <row r="683" spans="9:16" x14ac:dyDescent="0.3">
      <c r="I683" s="102"/>
      <c r="P683" s="124"/>
    </row>
    <row r="684" spans="9:16" x14ac:dyDescent="0.3">
      <c r="I684" s="102"/>
      <c r="P684" s="124"/>
    </row>
    <row r="685" spans="9:16" x14ac:dyDescent="0.3">
      <c r="I685" s="102"/>
      <c r="P685" s="124"/>
    </row>
    <row r="686" spans="9:16" x14ac:dyDescent="0.3">
      <c r="I686" s="102"/>
      <c r="P686" s="124"/>
    </row>
    <row r="687" spans="9:16" x14ac:dyDescent="0.3">
      <c r="I687" s="102"/>
      <c r="P687" s="124"/>
    </row>
    <row r="688" spans="9:16" x14ac:dyDescent="0.3">
      <c r="I688" s="102"/>
      <c r="P688" s="124"/>
    </row>
    <row r="689" spans="1:31" x14ac:dyDescent="0.3">
      <c r="I689" s="109"/>
      <c r="P689" s="124"/>
    </row>
    <row r="690" spans="1:31" x14ac:dyDescent="0.3">
      <c r="B690" s="83">
        <v>2013</v>
      </c>
      <c r="C690" s="83">
        <v>2014</v>
      </c>
      <c r="D690" s="83">
        <v>2015</v>
      </c>
      <c r="E690" s="83">
        <v>2016</v>
      </c>
      <c r="F690" s="83">
        <v>2017</v>
      </c>
      <c r="G690" s="82">
        <v>2018</v>
      </c>
      <c r="H690" s="93">
        <v>2019</v>
      </c>
      <c r="I690" s="113">
        <v>2020</v>
      </c>
      <c r="J690" s="93">
        <v>2021</v>
      </c>
      <c r="K690" s="66">
        <v>2022</v>
      </c>
      <c r="L690" s="83">
        <v>2023</v>
      </c>
      <c r="M690" s="83">
        <v>2024</v>
      </c>
      <c r="N690" s="83">
        <v>2025</v>
      </c>
      <c r="O690" s="131"/>
      <c r="P690" s="124"/>
      <c r="S690" s="81" t="s">
        <v>210</v>
      </c>
      <c r="T690" s="81" t="s">
        <v>211</v>
      </c>
      <c r="U690" s="81" t="s">
        <v>212</v>
      </c>
      <c r="V690" s="81" t="s">
        <v>213</v>
      </c>
      <c r="W690" s="81" t="s">
        <v>214</v>
      </c>
      <c r="X690" s="81" t="s">
        <v>215</v>
      </c>
      <c r="Y690" s="81" t="s">
        <v>216</v>
      </c>
      <c r="Z690" s="81" t="s">
        <v>217</v>
      </c>
      <c r="AA690" s="81" t="s">
        <v>218</v>
      </c>
      <c r="AB690" s="81" t="s">
        <v>220</v>
      </c>
      <c r="AC690" s="81" t="s">
        <v>221</v>
      </c>
      <c r="AD690" s="81" t="s">
        <v>222</v>
      </c>
      <c r="AE690" s="85" t="s">
        <v>234</v>
      </c>
    </row>
    <row r="691" spans="1:31" ht="30.75" customHeight="1" x14ac:dyDescent="0.3">
      <c r="A691" s="114" t="s">
        <v>228</v>
      </c>
      <c r="B691" s="76"/>
      <c r="C691" s="76"/>
      <c r="D691" s="76"/>
      <c r="E691" s="76"/>
      <c r="F691" s="87"/>
      <c r="G691" s="94">
        <v>753595.45</v>
      </c>
      <c r="H691" s="94">
        <v>14217180.02</v>
      </c>
      <c r="I691" s="104">
        <v>16812912.580000002</v>
      </c>
      <c r="J691" s="94">
        <v>1493432.4200000002</v>
      </c>
      <c r="K691" s="96">
        <v>0</v>
      </c>
      <c r="L691" s="89">
        <v>71685084.49000001</v>
      </c>
      <c r="M691" s="89">
        <v>0</v>
      </c>
      <c r="N691" s="89">
        <f>AE691</f>
        <v>170902.41999999998</v>
      </c>
      <c r="O691" s="132"/>
      <c r="P691" s="125"/>
      <c r="Q691" s="72"/>
      <c r="R691" s="86" t="s">
        <v>229</v>
      </c>
      <c r="S691" s="76"/>
      <c r="T691" s="76"/>
      <c r="U691" s="76"/>
      <c r="V691" s="76"/>
      <c r="W691" s="76"/>
      <c r="X691" s="76"/>
      <c r="Y691" s="76">
        <v>170902.41999999998</v>
      </c>
      <c r="Z691" s="76"/>
      <c r="AA691" s="87"/>
      <c r="AB691" s="87"/>
      <c r="AC691" s="87"/>
      <c r="AD691" s="87"/>
      <c r="AE691" s="74">
        <f>SUM(S691:AD691 )</f>
        <v>170902.41999999998</v>
      </c>
    </row>
    <row r="692" spans="1:31" x14ac:dyDescent="0.3">
      <c r="I692" s="102"/>
      <c r="M692" t="s">
        <v>238</v>
      </c>
      <c r="P692" s="124"/>
    </row>
    <row r="693" spans="1:31" x14ac:dyDescent="0.3">
      <c r="I693" s="102"/>
      <c r="P693" s="124"/>
    </row>
    <row r="694" spans="1:31" x14ac:dyDescent="0.3">
      <c r="I694" s="102"/>
      <c r="P694" s="124"/>
    </row>
    <row r="695" spans="1:31" x14ac:dyDescent="0.3">
      <c r="I695" s="102"/>
      <c r="P695" s="124"/>
    </row>
    <row r="696" spans="1:31" x14ac:dyDescent="0.3">
      <c r="I696" s="102"/>
      <c r="P696" s="124"/>
    </row>
    <row r="697" spans="1:31" x14ac:dyDescent="0.3">
      <c r="I697" s="102"/>
      <c r="P697" s="124"/>
    </row>
    <row r="698" spans="1:31" x14ac:dyDescent="0.3">
      <c r="I698" s="102"/>
      <c r="P698" s="124"/>
    </row>
    <row r="699" spans="1:31" x14ac:dyDescent="0.3">
      <c r="I699" s="102"/>
      <c r="P699" s="124"/>
    </row>
    <row r="700" spans="1:31" x14ac:dyDescent="0.3">
      <c r="I700" s="102"/>
      <c r="P700" s="124"/>
    </row>
    <row r="701" spans="1:31" x14ac:dyDescent="0.3">
      <c r="I701" s="102"/>
      <c r="P701" s="124"/>
    </row>
    <row r="702" spans="1:31" x14ac:dyDescent="0.3">
      <c r="I702" s="102"/>
      <c r="P702" s="124"/>
    </row>
    <row r="703" spans="1:31" x14ac:dyDescent="0.3">
      <c r="I703" s="102"/>
      <c r="P703" s="124"/>
    </row>
    <row r="704" spans="1:31" x14ac:dyDescent="0.3">
      <c r="I704" s="102"/>
      <c r="P704" s="124"/>
    </row>
    <row r="705" spans="1:31" x14ac:dyDescent="0.3">
      <c r="I705" s="102"/>
      <c r="P705" s="124"/>
    </row>
    <row r="706" spans="1:31" x14ac:dyDescent="0.3">
      <c r="I706" s="102"/>
      <c r="P706" s="124"/>
    </row>
    <row r="707" spans="1:31" x14ac:dyDescent="0.3">
      <c r="B707" s="83">
        <v>2013</v>
      </c>
      <c r="C707" s="83">
        <v>2014</v>
      </c>
      <c r="D707" s="83">
        <v>2015</v>
      </c>
      <c r="E707" s="83">
        <v>2016</v>
      </c>
      <c r="F707" s="83">
        <v>2017</v>
      </c>
      <c r="G707" s="82">
        <v>2018</v>
      </c>
      <c r="H707" s="93">
        <v>2019</v>
      </c>
      <c r="I707" s="64">
        <v>2020</v>
      </c>
      <c r="J707" s="93">
        <v>2021</v>
      </c>
      <c r="K707" s="64">
        <v>2022</v>
      </c>
      <c r="L707" s="83">
        <v>2023</v>
      </c>
      <c r="M707" s="83">
        <v>2024</v>
      </c>
      <c r="N707" s="83">
        <v>2025</v>
      </c>
      <c r="O707" s="131"/>
      <c r="P707" s="124"/>
      <c r="S707" s="81" t="s">
        <v>210</v>
      </c>
      <c r="T707" s="81" t="s">
        <v>211</v>
      </c>
      <c r="U707" s="81" t="s">
        <v>212</v>
      </c>
      <c r="V707" s="81" t="s">
        <v>213</v>
      </c>
      <c r="W707" s="81" t="s">
        <v>214</v>
      </c>
      <c r="X707" s="81" t="s">
        <v>215</v>
      </c>
      <c r="Y707" s="81" t="s">
        <v>216</v>
      </c>
      <c r="Z707" s="81" t="s">
        <v>217</v>
      </c>
      <c r="AA707" s="81" t="s">
        <v>218</v>
      </c>
      <c r="AB707" s="81" t="s">
        <v>220</v>
      </c>
      <c r="AC707" s="81" t="s">
        <v>221</v>
      </c>
      <c r="AD707" s="81" t="s">
        <v>222</v>
      </c>
      <c r="AE707" s="85" t="s">
        <v>234</v>
      </c>
    </row>
    <row r="708" spans="1:31" ht="30.75" customHeight="1" x14ac:dyDescent="0.3">
      <c r="A708" s="114" t="s">
        <v>42</v>
      </c>
      <c r="B708" s="76">
        <v>346276384.89999998</v>
      </c>
      <c r="C708" s="76">
        <v>178768483.81999999</v>
      </c>
      <c r="D708" s="76">
        <v>266975293.37</v>
      </c>
      <c r="E708" s="76">
        <v>349711059.56999999</v>
      </c>
      <c r="F708" s="87">
        <v>352770330.45999998</v>
      </c>
      <c r="G708" s="94">
        <v>291770966.22000003</v>
      </c>
      <c r="H708" s="94">
        <v>164496936.22</v>
      </c>
      <c r="I708" s="115">
        <v>194071575.65000001</v>
      </c>
      <c r="J708" s="94">
        <v>84453828.719999999</v>
      </c>
      <c r="K708" s="96">
        <v>185616673.53</v>
      </c>
      <c r="L708" s="89">
        <v>250875291.20000002</v>
      </c>
      <c r="M708" s="89">
        <v>214392934.33000001</v>
      </c>
      <c r="N708" s="89">
        <f>AE708</f>
        <v>138235142.16</v>
      </c>
      <c r="O708" s="132"/>
      <c r="P708" s="125"/>
      <c r="Q708" s="122"/>
      <c r="R708" s="90" t="s">
        <v>224</v>
      </c>
      <c r="S708" s="76"/>
      <c r="T708" s="76"/>
      <c r="U708" s="76"/>
      <c r="V708" s="76"/>
      <c r="W708" s="76">
        <v>22374536.809999999</v>
      </c>
      <c r="X708" s="76"/>
      <c r="Y708" s="76"/>
      <c r="Z708" s="76">
        <v>6154425.0499999998</v>
      </c>
      <c r="AA708" s="87">
        <v>1421723.3800000001</v>
      </c>
      <c r="AB708" s="87"/>
      <c r="AC708" s="87">
        <v>15896056.530000001</v>
      </c>
      <c r="AD708" s="87">
        <v>92388400.390000001</v>
      </c>
      <c r="AE708" s="74">
        <f>SUM( S708:AD708)</f>
        <v>138235142.16</v>
      </c>
    </row>
    <row r="709" spans="1:31" x14ac:dyDescent="0.3">
      <c r="I709" s="108"/>
      <c r="P709" s="124"/>
    </row>
    <row r="710" spans="1:31" x14ac:dyDescent="0.3">
      <c r="I710" s="102"/>
      <c r="P710" s="124"/>
    </row>
    <row r="711" spans="1:31" x14ac:dyDescent="0.3">
      <c r="I711" s="102"/>
      <c r="P711" s="124"/>
    </row>
    <row r="712" spans="1:31" x14ac:dyDescent="0.3">
      <c r="I712" s="102"/>
      <c r="P712" s="124"/>
    </row>
    <row r="713" spans="1:31" x14ac:dyDescent="0.3">
      <c r="I713" s="102"/>
      <c r="P713" s="124"/>
    </row>
    <row r="714" spans="1:31" x14ac:dyDescent="0.3">
      <c r="I714" s="102"/>
      <c r="P714" s="124"/>
    </row>
    <row r="715" spans="1:31" x14ac:dyDescent="0.3">
      <c r="I715" s="102"/>
      <c r="P715" s="124"/>
    </row>
    <row r="716" spans="1:31" x14ac:dyDescent="0.3">
      <c r="I716" s="102"/>
      <c r="P716" s="124"/>
    </row>
    <row r="717" spans="1:31" x14ac:dyDescent="0.3">
      <c r="I717" s="102"/>
      <c r="P717" s="124"/>
    </row>
    <row r="718" spans="1:31" x14ac:dyDescent="0.3">
      <c r="I718" s="102"/>
      <c r="P718" s="124"/>
    </row>
    <row r="719" spans="1:31" x14ac:dyDescent="0.3">
      <c r="I719" s="102"/>
      <c r="P719" s="124"/>
    </row>
    <row r="720" spans="1:31" x14ac:dyDescent="0.3">
      <c r="I720" s="102"/>
      <c r="P720" s="124"/>
    </row>
    <row r="721" spans="1:31" x14ac:dyDescent="0.3">
      <c r="I721" s="102"/>
      <c r="P721" s="124"/>
    </row>
    <row r="722" spans="1:31" x14ac:dyDescent="0.3">
      <c r="I722" s="102"/>
      <c r="P722" s="124"/>
    </row>
    <row r="723" spans="1:31" x14ac:dyDescent="0.3">
      <c r="I723" s="102"/>
      <c r="P723" s="124"/>
    </row>
    <row r="724" spans="1:31" x14ac:dyDescent="0.3">
      <c r="I724" s="102"/>
      <c r="P724" s="124"/>
    </row>
    <row r="725" spans="1:31" x14ac:dyDescent="0.3">
      <c r="I725" s="109"/>
      <c r="P725" s="124"/>
    </row>
    <row r="726" spans="1:31" x14ac:dyDescent="0.3">
      <c r="B726" s="83">
        <v>2013</v>
      </c>
      <c r="C726" s="83">
        <v>2014</v>
      </c>
      <c r="D726" s="83">
        <v>2015</v>
      </c>
      <c r="E726" s="83">
        <v>2016</v>
      </c>
      <c r="F726" s="83">
        <v>2017</v>
      </c>
      <c r="G726" s="82">
        <v>2018</v>
      </c>
      <c r="H726" s="93">
        <v>2019</v>
      </c>
      <c r="I726" s="64">
        <v>2020</v>
      </c>
      <c r="J726" s="93">
        <v>2021</v>
      </c>
      <c r="K726" s="64">
        <v>2022</v>
      </c>
      <c r="L726" s="83">
        <v>2023</v>
      </c>
      <c r="M726" s="83">
        <v>2024</v>
      </c>
      <c r="N726" s="83">
        <v>2025</v>
      </c>
      <c r="O726" s="131"/>
      <c r="P726" s="124"/>
      <c r="Q726" s="84"/>
      <c r="R726" s="116"/>
      <c r="S726" s="64" t="s">
        <v>210</v>
      </c>
      <c r="T726" s="64" t="s">
        <v>211</v>
      </c>
      <c r="U726" s="64" t="s">
        <v>212</v>
      </c>
      <c r="V726" s="64" t="s">
        <v>213</v>
      </c>
      <c r="W726" s="64" t="s">
        <v>214</v>
      </c>
      <c r="X726" s="64" t="s">
        <v>215</v>
      </c>
      <c r="Y726" s="64" t="s">
        <v>216</v>
      </c>
      <c r="Z726" s="64" t="s">
        <v>217</v>
      </c>
      <c r="AA726" s="64" t="s">
        <v>218</v>
      </c>
      <c r="AB726" s="64" t="s">
        <v>220</v>
      </c>
      <c r="AC726" s="64" t="s">
        <v>221</v>
      </c>
      <c r="AD726" s="64" t="s">
        <v>222</v>
      </c>
      <c r="AE726" s="85" t="s">
        <v>234</v>
      </c>
    </row>
    <row r="727" spans="1:31" ht="30.75" x14ac:dyDescent="0.3">
      <c r="A727" s="114" t="s">
        <v>235</v>
      </c>
      <c r="B727" s="76"/>
      <c r="C727" s="76"/>
      <c r="D727" s="76"/>
      <c r="E727" s="76"/>
      <c r="F727" s="87"/>
      <c r="G727" s="94"/>
      <c r="H727" s="94"/>
      <c r="I727" s="104"/>
      <c r="J727" s="94">
        <v>2493152.52</v>
      </c>
      <c r="K727" s="96">
        <v>4153139.5700000003</v>
      </c>
      <c r="L727" s="89">
        <v>6429831.7699999996</v>
      </c>
      <c r="M727" s="89">
        <v>1056099.3700000001</v>
      </c>
      <c r="N727" s="89">
        <f>AE727</f>
        <v>11983463.340000002</v>
      </c>
      <c r="O727" s="132"/>
      <c r="P727" s="124"/>
      <c r="Q727" s="84"/>
      <c r="R727" s="86" t="s">
        <v>233</v>
      </c>
      <c r="S727" s="96">
        <v>8116872.6400000006</v>
      </c>
      <c r="T727" s="96"/>
      <c r="U727" s="96">
        <v>40243.26</v>
      </c>
      <c r="V727" s="96">
        <v>226088.2</v>
      </c>
      <c r="W727" s="96"/>
      <c r="X727" s="96"/>
      <c r="Y727" s="96">
        <v>50535.92</v>
      </c>
      <c r="Z727" s="96"/>
      <c r="AA727" s="87">
        <v>42770</v>
      </c>
      <c r="AB727" s="96">
        <v>124746.32</v>
      </c>
      <c r="AC727" s="96">
        <v>3363339.6</v>
      </c>
      <c r="AD727" s="69">
        <v>18867.400000000001</v>
      </c>
      <c r="AE727" s="74">
        <f>SUM(S727:AD727 )</f>
        <v>11983463.340000002</v>
      </c>
    </row>
    <row r="728" spans="1:31" x14ac:dyDescent="0.3">
      <c r="I728" s="102"/>
      <c r="P728" s="124"/>
    </row>
    <row r="729" spans="1:31" x14ac:dyDescent="0.3">
      <c r="I729" s="102"/>
      <c r="P729" s="124"/>
    </row>
    <row r="730" spans="1:31" x14ac:dyDescent="0.3">
      <c r="I730" s="102"/>
      <c r="P730" s="124"/>
    </row>
    <row r="731" spans="1:31" x14ac:dyDescent="0.3">
      <c r="I731" s="102"/>
      <c r="P731" s="124"/>
    </row>
    <row r="732" spans="1:31" x14ac:dyDescent="0.3">
      <c r="I732" s="102"/>
      <c r="P732" s="124"/>
    </row>
    <row r="733" spans="1:31" x14ac:dyDescent="0.3">
      <c r="I733" s="102"/>
      <c r="P733" s="124"/>
    </row>
    <row r="734" spans="1:31" x14ac:dyDescent="0.3">
      <c r="I734" s="102"/>
      <c r="P734" s="124"/>
    </row>
    <row r="735" spans="1:31" x14ac:dyDescent="0.3">
      <c r="I735" s="102"/>
      <c r="P735" s="124"/>
    </row>
    <row r="736" spans="1:31" x14ac:dyDescent="0.3">
      <c r="I736" s="102"/>
      <c r="P736" s="124"/>
    </row>
    <row r="737" spans="1:31" x14ac:dyDescent="0.3">
      <c r="I737" s="102"/>
      <c r="P737" s="124"/>
    </row>
    <row r="738" spans="1:31" x14ac:dyDescent="0.3">
      <c r="I738" s="102"/>
      <c r="P738" s="124"/>
    </row>
    <row r="739" spans="1:31" x14ac:dyDescent="0.3">
      <c r="I739" s="102"/>
      <c r="P739" s="124"/>
    </row>
    <row r="740" spans="1:31" x14ac:dyDescent="0.3">
      <c r="I740" s="102"/>
      <c r="P740" s="124"/>
    </row>
    <row r="741" spans="1:31" x14ac:dyDescent="0.3">
      <c r="I741" s="102"/>
      <c r="P741" s="124"/>
    </row>
    <row r="742" spans="1:31" x14ac:dyDescent="0.3">
      <c r="I742" s="102"/>
      <c r="P742" s="124"/>
    </row>
    <row r="743" spans="1:31" x14ac:dyDescent="0.3">
      <c r="I743" s="102"/>
      <c r="P743" s="124"/>
    </row>
    <row r="744" spans="1:31" x14ac:dyDescent="0.3">
      <c r="I744" s="109"/>
      <c r="P744" s="124"/>
    </row>
    <row r="745" spans="1:31" x14ac:dyDescent="0.3">
      <c r="I745" s="110"/>
      <c r="P745" s="124"/>
    </row>
    <row r="746" spans="1:31" x14ac:dyDescent="0.3">
      <c r="I746" s="102"/>
      <c r="P746" s="124"/>
    </row>
    <row r="747" spans="1:31" x14ac:dyDescent="0.3">
      <c r="I747" s="102"/>
      <c r="P747" s="124"/>
    </row>
    <row r="748" spans="1:31" x14ac:dyDescent="0.3">
      <c r="I748" s="102"/>
      <c r="P748" s="124"/>
    </row>
    <row r="749" spans="1:31" x14ac:dyDescent="0.3">
      <c r="P749" s="124"/>
    </row>
    <row r="750" spans="1:31" x14ac:dyDescent="0.3">
      <c r="B750" s="83">
        <v>2013</v>
      </c>
      <c r="C750" s="83">
        <v>2014</v>
      </c>
      <c r="D750" s="83">
        <v>2015</v>
      </c>
      <c r="E750" s="83">
        <v>2016</v>
      </c>
      <c r="F750" s="83">
        <v>2017</v>
      </c>
      <c r="G750" s="82">
        <v>2018</v>
      </c>
      <c r="H750" s="93">
        <v>2019</v>
      </c>
      <c r="I750" s="64">
        <v>2020</v>
      </c>
      <c r="J750" s="93">
        <v>2021</v>
      </c>
      <c r="K750" s="64">
        <v>2022</v>
      </c>
      <c r="L750" s="83">
        <v>2023</v>
      </c>
      <c r="M750" s="83">
        <v>2024</v>
      </c>
      <c r="N750" s="83">
        <v>2025</v>
      </c>
      <c r="O750" s="131"/>
      <c r="P750" s="124"/>
      <c r="S750" s="81" t="s">
        <v>210</v>
      </c>
      <c r="T750" s="81" t="s">
        <v>211</v>
      </c>
      <c r="U750" s="81" t="s">
        <v>212</v>
      </c>
      <c r="V750" s="81" t="s">
        <v>213</v>
      </c>
      <c r="W750" s="81" t="s">
        <v>214</v>
      </c>
      <c r="X750" s="81" t="s">
        <v>215</v>
      </c>
      <c r="Y750" s="81" t="s">
        <v>216</v>
      </c>
      <c r="Z750" s="81" t="s">
        <v>217</v>
      </c>
      <c r="AA750" s="81" t="s">
        <v>218</v>
      </c>
      <c r="AB750" s="81" t="s">
        <v>220</v>
      </c>
      <c r="AC750" s="81" t="s">
        <v>221</v>
      </c>
      <c r="AD750" s="81" t="s">
        <v>222</v>
      </c>
      <c r="AE750" s="85" t="s">
        <v>234</v>
      </c>
    </row>
    <row r="751" spans="1:31" ht="30.75" customHeight="1" x14ac:dyDescent="0.3">
      <c r="A751" s="114" t="s">
        <v>236</v>
      </c>
      <c r="B751" s="76"/>
      <c r="C751" s="76"/>
      <c r="D751" s="76"/>
      <c r="E751" s="76"/>
      <c r="F751" s="87"/>
      <c r="G751" s="94"/>
      <c r="H751" s="94"/>
      <c r="I751" s="104"/>
      <c r="J751" s="94">
        <v>11827231.089999996</v>
      </c>
      <c r="K751" s="96">
        <v>0</v>
      </c>
      <c r="L751" s="89">
        <v>0</v>
      </c>
      <c r="M751" s="89">
        <v>0</v>
      </c>
      <c r="N751" s="89">
        <f>AE751</f>
        <v>0</v>
      </c>
      <c r="O751" s="132"/>
      <c r="P751" s="124"/>
      <c r="Q751" s="92"/>
      <c r="R751" s="90" t="s">
        <v>219</v>
      </c>
      <c r="S751" s="76"/>
      <c r="T751" s="76"/>
      <c r="U751" s="76"/>
      <c r="V751" s="76"/>
      <c r="W751" s="76"/>
      <c r="X751" s="76"/>
      <c r="Y751" s="76"/>
      <c r="Z751" s="76"/>
      <c r="AA751" s="87"/>
      <c r="AB751" s="87"/>
      <c r="AC751" s="87"/>
      <c r="AD751" s="87"/>
      <c r="AE751" s="74">
        <f>SUM(S751:AD751)</f>
        <v>0</v>
      </c>
    </row>
    <row r="752" spans="1:31" x14ac:dyDescent="0.3">
      <c r="I752" s="102"/>
      <c r="P752" s="124"/>
    </row>
    <row r="753" spans="2:31" x14ac:dyDescent="0.3">
      <c r="I753" s="102"/>
      <c r="P753" s="124"/>
    </row>
    <row r="754" spans="2:31" x14ac:dyDescent="0.3">
      <c r="I754" s="102"/>
      <c r="P754" s="124"/>
    </row>
    <row r="755" spans="2:31" x14ac:dyDescent="0.3">
      <c r="I755" s="102"/>
      <c r="P755" s="124"/>
    </row>
    <row r="756" spans="2:31" x14ac:dyDescent="0.3">
      <c r="I756" s="102"/>
      <c r="P756" s="124"/>
    </row>
    <row r="757" spans="2:31" x14ac:dyDescent="0.3">
      <c r="I757" s="102"/>
      <c r="P757" s="124"/>
    </row>
    <row r="758" spans="2:31" x14ac:dyDescent="0.3">
      <c r="I758" s="102"/>
      <c r="P758" s="124"/>
    </row>
    <row r="759" spans="2:31" x14ac:dyDescent="0.3">
      <c r="I759" s="102"/>
      <c r="P759" s="124"/>
    </row>
    <row r="760" spans="2:31" x14ac:dyDescent="0.3">
      <c r="I760" s="102"/>
      <c r="P760" s="124"/>
    </row>
    <row r="761" spans="2:31" x14ac:dyDescent="0.3">
      <c r="I761" s="102"/>
      <c r="P761" s="124"/>
    </row>
    <row r="762" spans="2:31" x14ac:dyDescent="0.3">
      <c r="I762" s="102"/>
      <c r="P762" s="124"/>
    </row>
    <row r="763" spans="2:31" x14ac:dyDescent="0.3">
      <c r="I763" s="102"/>
      <c r="P763" s="124"/>
    </row>
    <row r="764" spans="2:31" x14ac:dyDescent="0.3">
      <c r="I764" s="102"/>
      <c r="P764" s="124"/>
    </row>
    <row r="765" spans="2:31" x14ac:dyDescent="0.3">
      <c r="I765" s="102"/>
      <c r="P765" s="124"/>
    </row>
    <row r="766" spans="2:31" x14ac:dyDescent="0.3">
      <c r="I766" s="102"/>
      <c r="P766" s="124"/>
    </row>
    <row r="767" spans="2:31" x14ac:dyDescent="0.3">
      <c r="I767" s="102"/>
      <c r="P767" s="124"/>
    </row>
    <row r="768" spans="2:31" x14ac:dyDescent="0.3">
      <c r="B768" s="83">
        <v>2013</v>
      </c>
      <c r="C768" s="83">
        <v>2014</v>
      </c>
      <c r="D768" s="83">
        <v>2015</v>
      </c>
      <c r="E768" s="83">
        <v>2016</v>
      </c>
      <c r="F768" s="83">
        <v>2017</v>
      </c>
      <c r="G768" s="83">
        <v>2018</v>
      </c>
      <c r="H768" s="64">
        <v>2019</v>
      </c>
      <c r="I768" s="82">
        <v>2020</v>
      </c>
      <c r="J768" s="83">
        <v>2021</v>
      </c>
      <c r="K768" s="64">
        <v>2022</v>
      </c>
      <c r="L768" s="83">
        <v>2023</v>
      </c>
      <c r="M768" s="83">
        <v>2024</v>
      </c>
      <c r="N768" s="83">
        <v>2025</v>
      </c>
      <c r="O768" s="131"/>
      <c r="P768" s="124"/>
      <c r="S768" s="83" t="s">
        <v>210</v>
      </c>
      <c r="T768" s="83" t="s">
        <v>211</v>
      </c>
      <c r="U768" s="83" t="s">
        <v>212</v>
      </c>
      <c r="V768" s="83" t="s">
        <v>213</v>
      </c>
      <c r="W768" s="83" t="s">
        <v>214</v>
      </c>
      <c r="X768" s="83" t="s">
        <v>215</v>
      </c>
      <c r="Y768" s="83" t="s">
        <v>216</v>
      </c>
      <c r="Z768" s="83" t="s">
        <v>217</v>
      </c>
      <c r="AA768" s="83" t="s">
        <v>218</v>
      </c>
      <c r="AB768" s="83" t="s">
        <v>220</v>
      </c>
      <c r="AC768" s="83" t="s">
        <v>221</v>
      </c>
      <c r="AD768" s="83" t="s">
        <v>222</v>
      </c>
      <c r="AE768" s="85" t="s">
        <v>234</v>
      </c>
    </row>
    <row r="769" spans="1:34" ht="39.75" customHeight="1" x14ac:dyDescent="0.3">
      <c r="A769" s="117" t="s">
        <v>225</v>
      </c>
      <c r="B769" s="96">
        <v>1184996739.9700007</v>
      </c>
      <c r="C769" s="96">
        <v>1127633894.8800004</v>
      </c>
      <c r="D769" s="96">
        <v>1245635038.9699998</v>
      </c>
      <c r="E769" s="96">
        <v>1416607309.0800006</v>
      </c>
      <c r="F769" s="96">
        <v>1525927207.7800002</v>
      </c>
      <c r="G769" s="96">
        <v>1542010297.4199998</v>
      </c>
      <c r="H769" s="96">
        <v>1585812368.54</v>
      </c>
      <c r="I769" s="108">
        <v>1634462503.21</v>
      </c>
      <c r="J769" s="96">
        <v>1633782197.2400002</v>
      </c>
      <c r="K769" s="96">
        <v>1977846115.8640001</v>
      </c>
      <c r="L769" s="89">
        <v>2283466204.5599999</v>
      </c>
      <c r="M769" s="89">
        <v>2224835650.6199999</v>
      </c>
      <c r="N769" s="89">
        <f>AE769</f>
        <v>2157338533.79</v>
      </c>
      <c r="O769" s="132"/>
      <c r="P769" s="127"/>
      <c r="Q769" s="118"/>
      <c r="R769" s="96" t="s">
        <v>226</v>
      </c>
      <c r="S769" s="76">
        <f t="shared" ref="S769:AD769" si="0">S3+S25+S47+S67+S89+S113+S137+S158+S177+S196+S216+S237+S256+S275+S294+S316+S335+S353+S372+S393+S413+S432+S451+S470+S489+S509+S529+S548+S572++S590+S613+S652+S632+S672+S691+S708+S727+S751</f>
        <v>160768996.80000001</v>
      </c>
      <c r="T769" s="76">
        <f t="shared" si="0"/>
        <v>159838603.13999999</v>
      </c>
      <c r="U769" s="76">
        <f t="shared" si="0"/>
        <v>169524061.81999999</v>
      </c>
      <c r="V769" s="76">
        <f t="shared" si="0"/>
        <v>202212425.31</v>
      </c>
      <c r="W769" s="76">
        <f t="shared" si="0"/>
        <v>180775127.81</v>
      </c>
      <c r="X769" s="76">
        <f t="shared" si="0"/>
        <v>155283220.57999998</v>
      </c>
      <c r="Y769" s="76">
        <f t="shared" si="0"/>
        <v>157774888.46999997</v>
      </c>
      <c r="Z769" s="76">
        <f t="shared" si="0"/>
        <v>174133702.77999997</v>
      </c>
      <c r="AA769" s="76">
        <f t="shared" si="0"/>
        <v>158602112.31999999</v>
      </c>
      <c r="AB769" s="76">
        <f t="shared" si="0"/>
        <v>177371869.69999999</v>
      </c>
      <c r="AC769" s="76">
        <f t="shared" si="0"/>
        <v>202777642.57999995</v>
      </c>
      <c r="AD769" s="76">
        <f t="shared" si="0"/>
        <v>258275882.48000005</v>
      </c>
      <c r="AE769" s="74">
        <f>SUM(S769:AD769 )</f>
        <v>2157338533.79</v>
      </c>
      <c r="AH769" s="130">
        <v>149622185.71000004</v>
      </c>
    </row>
    <row r="770" spans="1:34" x14ac:dyDescent="0.3">
      <c r="I770" s="102"/>
      <c r="P770" s="124"/>
      <c r="AH770">
        <v>148832568.03</v>
      </c>
    </row>
    <row r="771" spans="1:34" x14ac:dyDescent="0.3">
      <c r="I771" s="102"/>
      <c r="P771" s="124"/>
      <c r="AH771" s="130">
        <f>AH769-AH770</f>
        <v>789617.68000003695</v>
      </c>
    </row>
    <row r="772" spans="1:34" x14ac:dyDescent="0.3">
      <c r="I772" s="102"/>
      <c r="P772" s="124"/>
      <c r="AE772" s="75"/>
    </row>
    <row r="773" spans="1:34" x14ac:dyDescent="0.3">
      <c r="I773" s="102"/>
      <c r="P773" s="124"/>
      <c r="AE773" s="75"/>
    </row>
    <row r="774" spans="1:34" x14ac:dyDescent="0.3">
      <c r="I774" s="102"/>
      <c r="P774" s="124"/>
      <c r="AE774" s="75"/>
    </row>
    <row r="775" spans="1:34" x14ac:dyDescent="0.3">
      <c r="I775" s="102"/>
      <c r="P775" s="124"/>
      <c r="AE775" s="75"/>
    </row>
    <row r="776" spans="1:34" x14ac:dyDescent="0.3">
      <c r="I776" s="102"/>
      <c r="P776" s="124"/>
      <c r="AE776" s="75"/>
    </row>
    <row r="777" spans="1:34" x14ac:dyDescent="0.3">
      <c r="I777" s="102"/>
      <c r="P777" s="124"/>
      <c r="AE777" s="75"/>
    </row>
    <row r="778" spans="1:34" x14ac:dyDescent="0.3">
      <c r="I778" s="102"/>
      <c r="P778" s="124"/>
    </row>
    <row r="779" spans="1:34" x14ac:dyDescent="0.3">
      <c r="I779" s="102"/>
      <c r="P779" s="124"/>
    </row>
    <row r="780" spans="1:34" x14ac:dyDescent="0.3">
      <c r="I780" s="102"/>
      <c r="P780" s="124"/>
    </row>
    <row r="781" spans="1:34" x14ac:dyDescent="0.3">
      <c r="I781" s="102"/>
      <c r="P781" s="124"/>
    </row>
    <row r="782" spans="1:34" x14ac:dyDescent="0.3">
      <c r="I782" s="102"/>
      <c r="P782" s="124"/>
    </row>
    <row r="783" spans="1:34" x14ac:dyDescent="0.3">
      <c r="I783" s="102"/>
      <c r="P783" s="124"/>
    </row>
    <row r="784" spans="1:34" x14ac:dyDescent="0.3">
      <c r="I784" s="102"/>
      <c r="P784" s="124"/>
    </row>
    <row r="785" spans="6:31" x14ac:dyDescent="0.3">
      <c r="I785" s="102"/>
      <c r="P785" s="124"/>
    </row>
    <row r="786" spans="6:31" x14ac:dyDescent="0.3">
      <c r="I786" s="119"/>
      <c r="P786" s="124"/>
      <c r="AE786" s="75"/>
    </row>
    <row r="787" spans="6:31" x14ac:dyDescent="0.3">
      <c r="F787" s="91"/>
      <c r="G787" s="91"/>
      <c r="H787" s="91"/>
      <c r="I787" s="104"/>
      <c r="J787" s="91"/>
      <c r="K787" s="91"/>
      <c r="P787" s="128"/>
      <c r="Q787" s="91"/>
      <c r="R787" s="91"/>
      <c r="S787" s="91"/>
      <c r="T787" s="91"/>
      <c r="U787" s="91"/>
      <c r="V787" s="91"/>
      <c r="W787" s="91"/>
      <c r="X787" s="91"/>
      <c r="Y787" s="91"/>
      <c r="AE787" s="75"/>
    </row>
    <row r="788" spans="6:31" x14ac:dyDescent="0.3">
      <c r="F788" s="70"/>
      <c r="G788" s="70"/>
      <c r="H788" s="70"/>
      <c r="I788" s="102"/>
      <c r="J788" s="70"/>
      <c r="K788" s="70"/>
      <c r="P788" s="125"/>
      <c r="Q788" s="70"/>
      <c r="R788" s="70"/>
      <c r="S788" s="70"/>
      <c r="T788" s="70"/>
      <c r="U788" s="70"/>
      <c r="V788" s="70"/>
      <c r="W788" s="70"/>
      <c r="X788" s="70"/>
      <c r="Y788" s="67"/>
      <c r="AE788" s="75"/>
    </row>
    <row r="789" spans="6:31" x14ac:dyDescent="0.3">
      <c r="I789" s="102"/>
      <c r="P789" s="124"/>
      <c r="AE789" s="75"/>
    </row>
    <row r="790" spans="6:31" x14ac:dyDescent="0.3">
      <c r="I790" s="102"/>
      <c r="P790" s="124"/>
    </row>
    <row r="791" spans="6:31" x14ac:dyDescent="0.3">
      <c r="I791" s="102"/>
      <c r="P791" s="124"/>
    </row>
    <row r="792" spans="6:31" x14ac:dyDescent="0.3">
      <c r="I792" s="102"/>
      <c r="P792" s="124"/>
    </row>
    <row r="793" spans="6:31" x14ac:dyDescent="0.3">
      <c r="I793" s="102"/>
      <c r="P793" s="124"/>
    </row>
    <row r="794" spans="6:31" x14ac:dyDescent="0.3">
      <c r="I794" s="102"/>
      <c r="P794" s="124"/>
    </row>
    <row r="795" spans="6:31" x14ac:dyDescent="0.3">
      <c r="I795" s="102"/>
      <c r="P795" s="124"/>
    </row>
    <row r="796" spans="6:31" x14ac:dyDescent="0.3">
      <c r="I796" s="102"/>
      <c r="P796" s="124"/>
    </row>
    <row r="797" spans="6:31" x14ac:dyDescent="0.3">
      <c r="I797" s="102"/>
    </row>
    <row r="798" spans="6:31" x14ac:dyDescent="0.3">
      <c r="I798" s="102"/>
    </row>
    <row r="799" spans="6:31" x14ac:dyDescent="0.3">
      <c r="I799" s="102"/>
    </row>
    <row r="800" spans="6:31" x14ac:dyDescent="0.3">
      <c r="I800" s="102"/>
    </row>
    <row r="801" spans="9:9" x14ac:dyDescent="0.3">
      <c r="I801" s="102"/>
    </row>
    <row r="802" spans="9:9" x14ac:dyDescent="0.3">
      <c r="I802" s="102"/>
    </row>
    <row r="803" spans="9:9" x14ac:dyDescent="0.3">
      <c r="I803" s="102"/>
    </row>
    <row r="804" spans="9:9" x14ac:dyDescent="0.3">
      <c r="I804" s="102"/>
    </row>
    <row r="805" spans="9:9" x14ac:dyDescent="0.3">
      <c r="I805" s="109"/>
    </row>
    <row r="806" spans="9:9" x14ac:dyDescent="0.3">
      <c r="I806" s="110"/>
    </row>
    <row r="807" spans="9:9" x14ac:dyDescent="0.3">
      <c r="I807" s="102"/>
    </row>
    <row r="808" spans="9:9" x14ac:dyDescent="0.3">
      <c r="I808" s="102"/>
    </row>
    <row r="809" spans="9:9" x14ac:dyDescent="0.3">
      <c r="I809" s="102"/>
    </row>
    <row r="810" spans="9:9" x14ac:dyDescent="0.3">
      <c r="I810" s="102"/>
    </row>
    <row r="811" spans="9:9" x14ac:dyDescent="0.3">
      <c r="I811" s="102"/>
    </row>
    <row r="812" spans="9:9" x14ac:dyDescent="0.3">
      <c r="I812" s="102"/>
    </row>
    <row r="813" spans="9:9" x14ac:dyDescent="0.3">
      <c r="I813" s="102"/>
    </row>
    <row r="814" spans="9:9" x14ac:dyDescent="0.3">
      <c r="I814" s="102"/>
    </row>
  </sheetData>
  <mergeCells count="1">
    <mergeCell ref="S1:AA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Balanzas a Diciembre 2015</vt:lpstr>
      <vt:lpstr>GRÁFICAS GASTOS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GRACIELA</dc:creator>
  <cp:lastModifiedBy>IAP</cp:lastModifiedBy>
  <dcterms:created xsi:type="dcterms:W3CDTF">2015-08-15T18:36:11Z</dcterms:created>
  <dcterms:modified xsi:type="dcterms:W3CDTF">2026-02-12T22:08:23Z</dcterms:modified>
</cp:coreProperties>
</file>