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1" activeTab="1"/>
  </bookViews>
  <sheets>
    <sheet name="Balanzas a Diciembre 2015" sheetId="2" state="hidden" r:id="rId1"/>
    <sheet name="Balance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3" l="1"/>
  <c r="I102" i="3"/>
  <c r="I98" i="3"/>
  <c r="I71" i="3"/>
  <c r="I80" i="3" s="1"/>
  <c r="I56" i="3"/>
  <c r="I62" i="3" s="1"/>
  <c r="I82" i="3" s="1"/>
  <c r="K82" i="3" s="1"/>
  <c r="I39" i="3"/>
  <c r="I41" i="3" s="1"/>
  <c r="I20" i="3"/>
  <c r="H17" i="3" l="1"/>
  <c r="J84" i="3" l="1"/>
  <c r="J83" i="3" l="1"/>
  <c r="H39" i="3"/>
  <c r="H56" i="3" l="1"/>
  <c r="H20" i="3"/>
  <c r="H41" i="3" s="1"/>
  <c r="H62" i="3" l="1"/>
  <c r="H71" i="3"/>
  <c r="H80" i="3" s="1"/>
  <c r="H82" i="3" s="1"/>
  <c r="H83" i="3" s="1"/>
  <c r="H98" i="3"/>
  <c r="H102" i="3"/>
  <c r="H107" i="3"/>
  <c r="H112" i="3"/>
  <c r="G20" i="3" l="1"/>
  <c r="C71" i="3" l="1"/>
  <c r="C80" i="3" s="1"/>
  <c r="D71" i="3"/>
  <c r="D80" i="3" s="1"/>
  <c r="E71" i="3"/>
  <c r="E80" i="3" s="1"/>
  <c r="F71" i="3"/>
  <c r="F80" i="3" s="1"/>
  <c r="G71" i="3"/>
  <c r="G80" i="3" s="1"/>
  <c r="B71" i="3"/>
  <c r="B80" i="3" s="1"/>
  <c r="F102" i="3" l="1"/>
  <c r="G39" i="3"/>
  <c r="G41" i="3" s="1"/>
  <c r="G112" i="3" l="1"/>
  <c r="G107" i="3"/>
  <c r="G102" i="3"/>
  <c r="G98" i="3"/>
  <c r="G56" i="3"/>
  <c r="G62" i="3" s="1"/>
  <c r="G113" i="3" l="1"/>
  <c r="G82" i="3"/>
  <c r="G83" i="3" l="1"/>
  <c r="E112" i="3" l="1"/>
  <c r="E107" i="3"/>
  <c r="E102" i="3"/>
  <c r="E98" i="3"/>
  <c r="E56" i="3"/>
  <c r="E62" i="3" s="1"/>
  <c r="E39" i="3"/>
  <c r="E20" i="3"/>
  <c r="E103" i="3" l="1"/>
  <c r="E41" i="3"/>
  <c r="E82" i="3"/>
  <c r="C83" i="3"/>
  <c r="B83" i="3"/>
  <c r="E83" i="3" l="1"/>
  <c r="B112" i="3" l="1"/>
  <c r="B107" i="3"/>
  <c r="B98" i="3"/>
  <c r="C98" i="3"/>
  <c r="C112" i="3"/>
  <c r="C107" i="3"/>
  <c r="C102" i="3"/>
  <c r="B102" i="3"/>
  <c r="D102" i="3"/>
  <c r="D98" i="3"/>
  <c r="D112" i="3"/>
  <c r="D107" i="3"/>
  <c r="D56" i="3"/>
  <c r="D62" i="3" s="1"/>
  <c r="D82" i="3" s="1"/>
  <c r="D83" i="3" s="1"/>
  <c r="B103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<sst xmlns="http://schemas.openxmlformats.org/spreadsheetml/2006/main" count="1003" uniqueCount="254">
  <si>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</si>
  <si>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</si>
  <si>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</si>
  <si>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</si>
  <si>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</si>
  <si>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</si>
  <si>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</si>
  <si>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</si>
  <si>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</si>
  <si>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</si>
  <si>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</si>
  <si>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</si>
  <si>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</si>
  <si>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</si>
  <si>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</si>
  <si>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</si>
  <si>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</si>
  <si>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</si>
  <si>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</si>
  <si>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</si>
  <si>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</si>
  <si>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</si>
  <si>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</si>
  <si>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</si>
  <si>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</si>
  <si>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</si>
  <si>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</si>
  <si>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</si>
  <si>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</si>
  <si>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</si>
  <si>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</si>
  <si>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</si>
  <si>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</si>
  <si>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</si>
  <si>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</si>
  <si>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</si>
  <si>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</si>
  <si>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</si>
  <si>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</si>
  <si>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</si>
  <si>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</si>
  <si>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</si>
  <si>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</si>
  <si>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</si>
  <si>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</si>
  <si>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</si>
  <si>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</si>
  <si>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</si>
  <si>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</si>
  <si>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</si>
  <si>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</si>
  <si>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</si>
  <si>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</si>
  <si>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</si>
  <si>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</si>
  <si>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</si>
  <si>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</si>
  <si>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</si>
  <si>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</si>
  <si>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</si>
  <si>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</si>
  <si>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</si>
  <si>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</si>
  <si>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</si>
  <si>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</si>
  <si>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</si>
  <si>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</si>
  <si>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</si>
  <si>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</si>
  <si>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</si>
  <si>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</si>
  <si>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</si>
  <si>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</si>
  <si>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</si>
  <si>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</si>
  <si>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</si>
  <si>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</si>
  <si>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</si>
  <si>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</si>
  <si>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</si>
  <si>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</si>
  <si>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</si>
  <si>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</si>
  <si>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</si>
  <si>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</si>
  <si>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</si>
  <si>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</si>
  <si>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</si>
  <si>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</si>
  <si>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</si>
  <si>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</si>
  <si>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</si>
  <si>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</si>
  <si>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</si>
  <si>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</si>
  <si>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</si>
  <si>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</si>
  <si>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</si>
  <si>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</si>
  <si>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</si>
  <si>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</si>
  <si>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</si>
  <si>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</si>
  <si>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</si>
  <si>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</si>
  <si>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</si>
  <si>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</si>
  <si>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</si>
  <si>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</si>
  <si>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</si>
  <si>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</si>
  <si>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</si>
  <si>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</si>
  <si>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</si>
  <si>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</si>
  <si>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</si>
  <si>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</si>
  <si>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</si>
  <si>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</si>
  <si>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</si>
  <si>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</si>
  <si>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</si>
  <si>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</si>
  <si>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</si>
  <si>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</si>
  <si>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</si>
  <si>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</si>
  <si>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</si>
  <si>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</si>
  <si>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</si>
  <si>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</si>
  <si>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</si>
  <si>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</si>
  <si>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</si>
  <si>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</si>
  <si>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</si>
  <si>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</si>
  <si>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</si>
  <si>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</si>
  <si>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</si>
  <si>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</si>
  <si>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</si>
  <si>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</si>
  <si>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</si>
  <si>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</si>
  <si>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</si>
  <si>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</si>
  <si>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</si>
  <si>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</si>
  <si>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</si>
  <si>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</si>
  <si>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</si>
  <si>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</si>
  <si>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</si>
  <si>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</si>
  <si>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</si>
  <si>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</si>
  <si>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</si>
  <si>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</si>
  <si>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</si>
  <si>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</si>
  <si>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</si>
  <si>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</si>
  <si>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</si>
  <si>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</si>
  <si>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</si>
  <si>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</si>
  <si>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</si>
  <si>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</si>
  <si>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</si>
  <si>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</si>
  <si>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</si>
  <si>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</si>
  <si>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</si>
  <si>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</si>
  <si>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</si>
  <si>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</si>
  <si>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</si>
  <si>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</si>
  <si>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</si>
  <si>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</si>
  <si>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</si>
  <si>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</si>
  <si>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</si>
  <si>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</si>
  <si>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</si>
  <si>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</si>
  <si>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</si>
  <si>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</si>
  <si>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</si>
  <si>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</si>
  <si>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</si>
  <si>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</si>
  <si>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</si>
  <si>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</si>
  <si>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</si>
  <si>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</si>
  <si>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</si>
  <si>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</si>
  <si>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</si>
  <si>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</si>
  <si>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</si>
  <si>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</si>
  <si>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</si>
  <si>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</si>
  <si>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</si>
  <si>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</si>
  <si>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</si>
  <si>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</si>
  <si>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</si>
  <si>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</si>
  <si>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</si>
  <si>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</si>
  <si>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</si>
  <si>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</si>
  <si>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</si>
  <si>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</si>
  <si>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</si>
  <si>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</si>
  <si>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</si>
  <si>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</si>
  <si>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</si>
  <si>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</si>
  <si>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</si>
  <si>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</si>
  <si>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</si>
  <si>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</si>
  <si>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</si>
  <si>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</si>
  <si>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</si>
  <si>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</si>
  <si>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</si>
  <si>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</si>
  <si>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</si>
  <si>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</si>
  <si>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</si>
  <si>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</si>
  <si>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</si>
  <si>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</si>
  <si>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</si>
  <si>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</si>
  <si>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</si>
  <si>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</si>
  <si>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</si>
  <si>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</si>
  <si>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</si>
  <si>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</si>
  <si>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</si>
  <si>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</si>
  <si>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</si>
  <si>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2019</t>
  </si>
  <si>
    <t>Cierre  2020</t>
  </si>
  <si>
    <t>2191 INGRESOS POR CLASIFICAR</t>
  </si>
  <si>
    <t>3120 DONACIONES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</si>
</sst>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43" fontId="8" fillId="2" borderId="23" xfId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8" fillId="2" borderId="25" xfId="1" applyNumberFormat="1" applyFont="1" applyFill="1" applyBorder="1"/>
    <xf numFmtId="43" fontId="3" fillId="0" borderId="23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17" fontId="2" fillId="0" borderId="22" xfId="0" applyNumberFormat="1" applyFont="1" applyBorder="1" applyAlignment="1">
      <alignment horizontal="center"/>
    </xf>
    <xf numFmtId="43" fontId="16" fillId="2" borderId="9" xfId="1" applyFont="1" applyFill="1" applyBorder="1"/>
    <xf numFmtId="17" fontId="2" fillId="0" borderId="13" xfId="0" applyNumberFormat="1" applyFont="1" applyBorder="1" applyAlignment="1">
      <alignment horizontal="center"/>
    </xf>
    <xf numFmtId="43" fontId="2" fillId="0" borderId="15" xfId="1" applyFont="1" applyBorder="1"/>
    <xf numFmtId="43" fontId="0" fillId="0" borderId="22" xfId="1" applyFont="1" applyBorder="1"/>
    <xf numFmtId="43" fontId="0" fillId="0" borderId="15" xfId="1" applyFont="1" applyBorder="1"/>
    <xf numFmtId="43" fontId="0" fillId="0" borderId="23" xfId="1" applyFont="1" applyBorder="1"/>
    <xf numFmtId="43" fontId="8" fillId="2" borderId="26" xfId="1" applyNumberFormat="1" applyFont="1" applyFill="1" applyBorder="1"/>
    <xf numFmtId="43" fontId="8" fillId="2" borderId="16" xfId="1" applyNumberFormat="1" applyFont="1" applyFill="1" applyBorder="1"/>
    <xf numFmtId="43" fontId="3" fillId="0" borderId="16" xfId="1" applyNumberFormat="1" applyFont="1" applyBorder="1"/>
    <xf numFmtId="43" fontId="8" fillId="2" borderId="27" xfId="1" applyNumberFormat="1" applyFont="1" applyFill="1" applyBorder="1"/>
    <xf numFmtId="43" fontId="8" fillId="2" borderId="26" xfId="1" applyFont="1" applyFill="1" applyBorder="1"/>
    <xf numFmtId="43" fontId="8" fillId="2" borderId="28" xfId="1" applyFont="1" applyFill="1" applyBorder="1"/>
    <xf numFmtId="43" fontId="8" fillId="2" borderId="29" xfId="1" applyFont="1" applyFill="1" applyBorder="1"/>
    <xf numFmtId="43" fontId="0" fillId="0" borderId="21" xfId="1" applyFont="1" applyBorder="1"/>
    <xf numFmtId="43" fontId="3" fillId="0" borderId="15" xfId="1" applyNumberFormat="1" applyFont="1" applyBorder="1"/>
    <xf numFmtId="43" fontId="8" fillId="2" borderId="22" xfId="1" applyNumberFormat="1" applyFont="1" applyFill="1" applyBorder="1"/>
    <xf numFmtId="43" fontId="3" fillId="0" borderId="0" xfId="1" applyNumberFormat="1" applyFont="1" applyBorder="1"/>
    <xf numFmtId="43" fontId="16" fillId="2" borderId="0" xfId="1" applyNumberFormat="1" applyFont="1" applyFill="1" applyBorder="1"/>
    <xf numFmtId="43" fontId="8" fillId="2" borderId="30" xfId="1" applyFont="1" applyFill="1" applyBorder="1"/>
    <xf numFmtId="0" fontId="0" fillId="0" borderId="2" xfId="0" applyBorder="1"/>
    <xf numFmtId="43" fontId="8" fillId="2" borderId="13" xfId="1" applyNumberFormat="1" applyFont="1" applyFill="1" applyBorder="1"/>
    <xf numFmtId="43" fontId="3" fillId="0" borderId="19" xfId="1" applyNumberFormat="1" applyFont="1" applyBorder="1"/>
    <xf numFmtId="0" fontId="0" fillId="0" borderId="15" xfId="0" applyBorder="1"/>
    <xf numFmtId="43" fontId="3" fillId="0" borderId="24" xfId="1" applyFont="1" applyBorder="1"/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ColWidth="11.42578125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53" t="s">
        <v>60</v>
      </c>
      <c r="K6" s="153"/>
      <c r="L6" s="153" t="s">
        <v>61</v>
      </c>
      <c r="M6" s="153"/>
      <c r="N6" s="153" t="s">
        <v>62</v>
      </c>
      <c r="O6" s="153"/>
      <c r="Q6" s="57" t="s">
        <v>59</v>
      </c>
      <c r="R6" s="153" t="s">
        <v>60</v>
      </c>
      <c r="S6" s="153"/>
      <c r="T6" s="153" t="s">
        <v>61</v>
      </c>
      <c r="U6" s="153"/>
      <c r="V6" s="153" t="s">
        <v>62</v>
      </c>
      <c r="W6" s="153"/>
      <c r="Y6" s="58"/>
      <c r="Z6" s="153" t="s">
        <v>60</v>
      </c>
      <c r="AA6" s="153"/>
      <c r="AB6" s="153" t="s">
        <v>61</v>
      </c>
      <c r="AC6" s="153"/>
      <c r="AD6" s="153" t="s">
        <v>62</v>
      </c>
      <c r="AE6" s="153"/>
      <c r="AG6" s="58"/>
      <c r="AH6" s="153" t="s">
        <v>60</v>
      </c>
      <c r="AI6" s="153"/>
      <c r="AJ6" s="153" t="s">
        <v>61</v>
      </c>
      <c r="AK6" s="153"/>
      <c r="AL6" s="153" t="s">
        <v>62</v>
      </c>
      <c r="AM6" s="153"/>
      <c r="AO6" s="59"/>
      <c r="AP6" s="153" t="s">
        <v>60</v>
      </c>
      <c r="AQ6" s="153"/>
      <c r="AR6" s="153" t="s">
        <v>61</v>
      </c>
      <c r="AS6" s="153"/>
      <c r="AT6" s="153" t="s">
        <v>62</v>
      </c>
      <c r="AU6" s="153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6.85546875" style="1" bestFit="1" customWidth="1"/>
    <col min="10" max="10" width="16.85546875" bestFit="1" customWidth="1"/>
    <col min="11" max="11" width="15.140625" bestFit="1" customWidth="1"/>
  </cols>
  <sheetData>
    <row r="2" spans="1:9" ht="15" customHeight="1" x14ac:dyDescent="0.25">
      <c r="A2" s="14" t="s">
        <v>0</v>
      </c>
      <c r="B2" s="14"/>
    </row>
    <row r="3" spans="1:9" x14ac:dyDescent="0.25">
      <c r="A3" s="14" t="s">
        <v>1</v>
      </c>
      <c r="B3" s="14" t="s">
        <v>245</v>
      </c>
    </row>
    <row r="4" spans="1:9" x14ac:dyDescent="0.25">
      <c r="A4" s="14" t="s">
        <v>188</v>
      </c>
      <c r="B4" s="14"/>
    </row>
    <row r="5" spans="1:9" ht="15.75" thickBot="1" x14ac:dyDescent="0.3">
      <c r="A5" s="14" t="s">
        <v>2</v>
      </c>
      <c r="B5" s="14"/>
    </row>
    <row r="6" spans="1:9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243</v>
      </c>
      <c r="G6" s="126" t="s">
        <v>247</v>
      </c>
      <c r="H6" s="126" t="s">
        <v>250</v>
      </c>
      <c r="I6" s="131" t="s">
        <v>251</v>
      </c>
    </row>
    <row r="7" spans="1:9" ht="15.75" thickBot="1" x14ac:dyDescent="0.3">
      <c r="A7" s="18"/>
      <c r="B7" s="18"/>
      <c r="C7" s="19"/>
      <c r="D7" s="19"/>
      <c r="E7" s="33"/>
      <c r="F7" s="118"/>
      <c r="G7" s="128"/>
      <c r="H7" s="130"/>
      <c r="I7" s="132"/>
    </row>
    <row r="8" spans="1:9" x14ac:dyDescent="0.25">
      <c r="A8" s="23" t="s">
        <v>192</v>
      </c>
      <c r="B8" s="20"/>
      <c r="C8" s="20"/>
      <c r="D8" s="20"/>
      <c r="E8" s="31"/>
      <c r="F8" s="119"/>
      <c r="G8" s="119"/>
      <c r="H8" s="119"/>
      <c r="I8" s="133"/>
    </row>
    <row r="9" spans="1:9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42788.41</v>
      </c>
      <c r="G9" s="120">
        <v>236101</v>
      </c>
      <c r="H9" s="120">
        <v>234919.52</v>
      </c>
      <c r="I9" s="134">
        <v>649123.5</v>
      </c>
    </row>
    <row r="10" spans="1:9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202866162.68000001</v>
      </c>
      <c r="G10" s="120">
        <v>58634119.340000004</v>
      </c>
      <c r="H10" s="120">
        <v>152559841.69</v>
      </c>
      <c r="I10" s="134">
        <v>51092444.710000001</v>
      </c>
    </row>
    <row r="11" spans="1:9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4650230.76</v>
      </c>
      <c r="G11" s="121">
        <v>4785239.84</v>
      </c>
      <c r="H11" s="121">
        <v>4943117.2300000004</v>
      </c>
      <c r="I11" s="134">
        <v>5081483.8500000006</v>
      </c>
    </row>
    <row r="12" spans="1:9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182769.03</v>
      </c>
      <c r="I12" s="134">
        <v>182769.03</v>
      </c>
    </row>
    <row r="13" spans="1:9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46436714.810000002</v>
      </c>
      <c r="G13" s="121">
        <v>50795294.68</v>
      </c>
      <c r="H13" s="121">
        <v>46522515.369999997</v>
      </c>
      <c r="I13" s="134">
        <v>63955057.25</v>
      </c>
    </row>
    <row r="14" spans="1:9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5015315.25</v>
      </c>
      <c r="G14" s="121">
        <v>12317852.550000001</v>
      </c>
      <c r="H14" s="121">
        <v>7610036.7999999998</v>
      </c>
      <c r="I14" s="134">
        <v>5063689.03</v>
      </c>
    </row>
    <row r="15" spans="1:9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667333.66</v>
      </c>
      <c r="G15" s="121">
        <v>1071896.56</v>
      </c>
      <c r="H15" s="121">
        <v>388626.82</v>
      </c>
      <c r="I15" s="134">
        <v>392389.10000000003</v>
      </c>
    </row>
    <row r="16" spans="1:9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  <c r="I16" s="134">
        <v>2114632.86</v>
      </c>
    </row>
    <row r="17" spans="1:11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140963.20000000001</v>
      </c>
      <c r="G17" s="121">
        <v>841225.97</v>
      </c>
      <c r="H17" s="121">
        <f>2191868.25+5574387.72</f>
        <v>7766255.9699999997</v>
      </c>
      <c r="I17" s="134">
        <v>774673.22</v>
      </c>
      <c r="J17" s="44"/>
      <c r="K17" s="41"/>
    </row>
    <row r="18" spans="1:11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3409448.06</v>
      </c>
      <c r="G18" s="121">
        <v>3957908.46</v>
      </c>
      <c r="H18" s="121">
        <v>4582960.07</v>
      </c>
      <c r="I18" s="134">
        <v>6492438.25</v>
      </c>
      <c r="K18" s="44"/>
    </row>
    <row r="19" spans="1:11" ht="15.75" thickBot="1" x14ac:dyDescent="0.3">
      <c r="A19" s="21"/>
      <c r="B19" s="22"/>
      <c r="C19" s="22"/>
      <c r="D19" s="22"/>
      <c r="E19" s="41"/>
      <c r="F19" s="121"/>
      <c r="G19" s="121"/>
      <c r="H19" s="121"/>
      <c r="I19" s="132"/>
    </row>
    <row r="20" spans="1:11" ht="15.75" thickBot="1" x14ac:dyDescent="0.3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v>265516358.72</v>
      </c>
      <c r="G20" s="122">
        <f>SUM(G9:G19)</f>
        <v>134927040.29000002</v>
      </c>
      <c r="H20" s="122">
        <f>SUM(H9:H19)</f>
        <v>226905675.36000001</v>
      </c>
      <c r="I20" s="121">
        <f>SUM(I9:I19)</f>
        <v>135798700.80000001</v>
      </c>
      <c r="J20" s="44"/>
    </row>
    <row r="21" spans="1:11" x14ac:dyDescent="0.25">
      <c r="B21" s="22"/>
      <c r="C21" s="22"/>
      <c r="D21" s="22"/>
      <c r="E21" s="41"/>
      <c r="F21" s="121"/>
      <c r="G21" s="121"/>
      <c r="H21" s="121"/>
      <c r="I21" s="133"/>
    </row>
    <row r="22" spans="1:11" x14ac:dyDescent="0.25">
      <c r="A22" s="37" t="s">
        <v>196</v>
      </c>
      <c r="B22" s="22"/>
      <c r="C22" s="22"/>
      <c r="D22" s="22"/>
      <c r="E22" s="41"/>
      <c r="F22" s="121"/>
      <c r="G22" s="121"/>
      <c r="H22" s="121"/>
      <c r="I22" s="134"/>
    </row>
    <row r="23" spans="1:11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990917323.92999995</v>
      </c>
      <c r="G23" s="121">
        <v>1183308801.6600001</v>
      </c>
      <c r="H23" s="121">
        <v>1264941239.72</v>
      </c>
      <c r="I23" s="134">
        <v>1290881608.0699999</v>
      </c>
    </row>
    <row r="24" spans="1:11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788129545.88999999</v>
      </c>
      <c r="H24" s="121">
        <v>1161083047.23</v>
      </c>
      <c r="I24" s="134">
        <v>1165252900.8199999</v>
      </c>
    </row>
    <row r="25" spans="1:11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0</v>
      </c>
      <c r="G25" s="121">
        <v>47282439.32</v>
      </c>
      <c r="H25" s="121">
        <v>29199719.920000002</v>
      </c>
      <c r="I25" s="134">
        <v>194742477.19</v>
      </c>
    </row>
    <row r="26" spans="1:11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32604336.210000001</v>
      </c>
      <c r="G26" s="121">
        <v>33279862.080000002</v>
      </c>
      <c r="H26" s="121">
        <v>34716944.380000003</v>
      </c>
      <c r="I26" s="134">
        <v>39579248.300000004</v>
      </c>
    </row>
    <row r="27" spans="1:11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2929033.37</v>
      </c>
      <c r="G27" s="121">
        <v>2929033.37</v>
      </c>
      <c r="H27" s="121">
        <v>2936560.17</v>
      </c>
      <c r="I27" s="134">
        <v>3675937.21</v>
      </c>
    </row>
    <row r="28" spans="1:11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1506879.29</v>
      </c>
      <c r="H28" s="121">
        <v>1490379.79</v>
      </c>
      <c r="I28" s="134">
        <v>1927655.79</v>
      </c>
    </row>
    <row r="29" spans="1:11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84575654.739999995</v>
      </c>
      <c r="G29" s="121">
        <v>87168339.640000001</v>
      </c>
      <c r="H29" s="121">
        <v>127457121.09</v>
      </c>
      <c r="I29" s="134">
        <v>138266490.09</v>
      </c>
    </row>
    <row r="30" spans="1:11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42186349.219999999</v>
      </c>
      <c r="G30" s="121">
        <v>42186349.219999999</v>
      </c>
      <c r="H30" s="121">
        <v>42186349.219999999</v>
      </c>
      <c r="I30" s="134">
        <v>46983486.219999999</v>
      </c>
    </row>
    <row r="31" spans="1:11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75673352.620000005</v>
      </c>
      <c r="G31" s="121">
        <v>79091885.799999997</v>
      </c>
      <c r="H31" s="121">
        <v>80952895.680000007</v>
      </c>
      <c r="I31" s="134">
        <v>100071587.21000001</v>
      </c>
    </row>
    <row r="32" spans="1:11" s="125" customFormat="1" x14ac:dyDescent="0.25">
      <c r="A32" s="21" t="s">
        <v>248</v>
      </c>
      <c r="B32" s="22"/>
      <c r="C32" s="22"/>
      <c r="D32" s="22"/>
      <c r="E32" s="41"/>
      <c r="F32" s="121"/>
      <c r="G32" s="121"/>
      <c r="H32" s="121">
        <v>40600</v>
      </c>
      <c r="I32" s="134">
        <v>40600</v>
      </c>
    </row>
    <row r="33" spans="1:11" x14ac:dyDescent="0.25">
      <c r="A33" s="37" t="s">
        <v>239</v>
      </c>
      <c r="B33" s="22"/>
      <c r="C33" s="22"/>
      <c r="D33" s="22"/>
      <c r="E33" s="41"/>
      <c r="F33" s="121"/>
      <c r="G33" s="121"/>
      <c r="H33" s="121"/>
      <c r="I33" s="134"/>
    </row>
    <row r="34" spans="1:11" x14ac:dyDescent="0.25">
      <c r="A34" s="21" t="s">
        <v>101</v>
      </c>
      <c r="B34" s="22">
        <v>9901163.7599999998</v>
      </c>
      <c r="C34" s="22">
        <v>10680443.619999999</v>
      </c>
      <c r="D34" s="22">
        <v>13568943.619999999</v>
      </c>
      <c r="E34" s="41">
        <v>15531254.74</v>
      </c>
      <c r="F34" s="121">
        <v>70141334.019999996</v>
      </c>
      <c r="G34" s="121">
        <v>70431705.219999999</v>
      </c>
      <c r="H34" s="121">
        <v>71223061.859999999</v>
      </c>
      <c r="I34" s="134">
        <v>73931661.859999999</v>
      </c>
    </row>
    <row r="35" spans="1:11" x14ac:dyDescent="0.25">
      <c r="A35" s="21" t="s">
        <v>102</v>
      </c>
      <c r="B35" s="22">
        <v>2820986.32</v>
      </c>
      <c r="C35" s="22">
        <v>2820986.32</v>
      </c>
      <c r="D35" s="22">
        <v>2994986.32</v>
      </c>
      <c r="E35" s="41">
        <v>2994986.32</v>
      </c>
      <c r="F35" s="121">
        <v>3339119.64</v>
      </c>
      <c r="G35" s="121">
        <v>3683252.96</v>
      </c>
      <c r="H35" s="121">
        <v>3683252.96</v>
      </c>
      <c r="I35" s="134">
        <v>3683252.96</v>
      </c>
      <c r="J35" s="44"/>
    </row>
    <row r="36" spans="1:11" s="125" customFormat="1" x14ac:dyDescent="0.25">
      <c r="A36" s="21" t="s">
        <v>241</v>
      </c>
      <c r="B36" s="22"/>
      <c r="C36" s="22"/>
      <c r="D36" s="22"/>
      <c r="E36" s="41"/>
      <c r="F36" s="121">
        <v>-4243502.58</v>
      </c>
      <c r="G36" s="121">
        <v>-6978011.1299999999</v>
      </c>
      <c r="H36" s="121">
        <v>-11547527.02</v>
      </c>
      <c r="I36" s="134">
        <v>-25773618.039999999</v>
      </c>
    </row>
    <row r="37" spans="1:11" s="125" customFormat="1" x14ac:dyDescent="0.25">
      <c r="A37" s="21" t="s">
        <v>242</v>
      </c>
      <c r="B37" s="22"/>
      <c r="C37" s="22"/>
      <c r="D37" s="22"/>
      <c r="E37" s="41"/>
      <c r="F37" s="121">
        <v>-949296.19</v>
      </c>
      <c r="G37" s="121">
        <v>-981902.77</v>
      </c>
      <c r="H37" s="121">
        <v>-981902.77</v>
      </c>
      <c r="I37" s="134">
        <v>-1216480.52</v>
      </c>
    </row>
    <row r="38" spans="1:11" x14ac:dyDescent="0.25">
      <c r="A38" s="21"/>
      <c r="B38" s="22"/>
      <c r="C38" s="22"/>
      <c r="D38" s="22"/>
      <c r="F38" s="119"/>
      <c r="G38" s="119"/>
      <c r="H38" s="119"/>
      <c r="I38" s="134"/>
    </row>
    <row r="39" spans="1:11" x14ac:dyDescent="0.25">
      <c r="A39" s="24" t="s">
        <v>198</v>
      </c>
      <c r="B39" s="24">
        <v>820948051.72000003</v>
      </c>
      <c r="C39" s="24">
        <v>839066893.26000023</v>
      </c>
      <c r="D39" s="24">
        <v>1116689919.2</v>
      </c>
      <c r="E39" s="42">
        <f>SUM(E23:E35)</f>
        <v>1211411561.8500001</v>
      </c>
      <c r="F39" s="122">
        <v>1561859867.1200001</v>
      </c>
      <c r="G39" s="122">
        <f>SUM(G23:G37)</f>
        <v>2331038180.5499997</v>
      </c>
      <c r="H39" s="122">
        <f>SUM(H23:H37)</f>
        <v>2807381742.23</v>
      </c>
      <c r="I39" s="122">
        <f>SUM(I23:I37)</f>
        <v>3032046807.1600003</v>
      </c>
    </row>
    <row r="40" spans="1:11" x14ac:dyDescent="0.25">
      <c r="A40" s="22"/>
      <c r="B40" s="22"/>
      <c r="C40" s="22"/>
      <c r="D40" s="22"/>
      <c r="E40" s="41"/>
      <c r="F40" s="121"/>
      <c r="G40" s="121"/>
      <c r="H40" s="121"/>
      <c r="I40" s="134"/>
      <c r="J40" s="44"/>
    </row>
    <row r="41" spans="1:11" ht="15.75" thickBot="1" x14ac:dyDescent="0.3">
      <c r="A41" s="26" t="s">
        <v>199</v>
      </c>
      <c r="B41" s="26">
        <v>907553421.10000002</v>
      </c>
      <c r="C41" s="26">
        <v>949643579.37000024</v>
      </c>
      <c r="D41" s="26">
        <v>1197642984.9300001</v>
      </c>
      <c r="E41" s="43">
        <f>+E39+E20</f>
        <v>1392709061.98</v>
      </c>
      <c r="F41" s="123">
        <v>1827376225.8400002</v>
      </c>
      <c r="G41" s="123">
        <f>+G39+G20</f>
        <v>2465965220.8399997</v>
      </c>
      <c r="H41" s="123">
        <f>+H39+H20</f>
        <v>3034287417.5900002</v>
      </c>
      <c r="I41" s="135">
        <f>+I39+I20</f>
        <v>3167845507.9600005</v>
      </c>
      <c r="K41" s="44"/>
    </row>
    <row r="42" spans="1:11" ht="16.5" thickTop="1" thickBot="1" x14ac:dyDescent="0.3">
      <c r="A42" s="21"/>
      <c r="B42" s="22"/>
      <c r="C42" s="22"/>
      <c r="D42" s="22"/>
      <c r="E42" s="41"/>
      <c r="F42" s="121"/>
      <c r="G42" s="121"/>
      <c r="H42" s="121"/>
    </row>
    <row r="43" spans="1:11" x14ac:dyDescent="0.25">
      <c r="B43" s="22"/>
      <c r="C43" s="22"/>
      <c r="D43" s="22"/>
      <c r="E43" s="41"/>
      <c r="F43" s="121"/>
      <c r="G43" s="121"/>
      <c r="H43" s="121"/>
      <c r="I43" s="133"/>
    </row>
    <row r="44" spans="1:11" x14ac:dyDescent="0.25">
      <c r="A44" s="27" t="s">
        <v>200</v>
      </c>
      <c r="B44" s="22"/>
      <c r="C44" s="22"/>
      <c r="D44" s="22"/>
      <c r="E44" s="41"/>
      <c r="F44" s="121"/>
      <c r="G44" s="121"/>
      <c r="H44" s="121"/>
      <c r="I44" s="134"/>
    </row>
    <row r="45" spans="1:11" x14ac:dyDescent="0.25">
      <c r="A45" s="37" t="s">
        <v>201</v>
      </c>
      <c r="B45" s="22"/>
      <c r="C45" s="22"/>
      <c r="D45" s="22"/>
      <c r="E45" s="41"/>
      <c r="F45" s="121"/>
      <c r="G45" s="121"/>
      <c r="H45" s="121"/>
      <c r="I45" s="134"/>
    </row>
    <row r="46" spans="1:11" x14ac:dyDescent="0.25">
      <c r="A46" s="21" t="s">
        <v>103</v>
      </c>
      <c r="B46" s="22">
        <v>2153432.5</v>
      </c>
      <c r="C46" s="22">
        <v>7994104.9199999999</v>
      </c>
      <c r="D46" s="22">
        <v>8410770.1199999992</v>
      </c>
      <c r="E46" s="32">
        <v>8699579.9399999995</v>
      </c>
      <c r="F46" s="120">
        <v>9642076.9600000009</v>
      </c>
      <c r="G46" s="120">
        <v>9539991.2799999993</v>
      </c>
      <c r="H46" s="120">
        <v>10112297.27</v>
      </c>
      <c r="I46" s="134">
        <v>10654329.25</v>
      </c>
    </row>
    <row r="47" spans="1:11" x14ac:dyDescent="0.25">
      <c r="A47" s="21" t="s">
        <v>104</v>
      </c>
      <c r="B47" s="22">
        <v>10254794.300000001</v>
      </c>
      <c r="C47" s="22">
        <v>14125738.08</v>
      </c>
      <c r="D47" s="22">
        <v>12145584.26</v>
      </c>
      <c r="E47" s="32">
        <v>11009362.24</v>
      </c>
      <c r="F47" s="120">
        <v>29254772.670000002</v>
      </c>
      <c r="G47" s="120">
        <v>22921723.5</v>
      </c>
      <c r="H47" s="120">
        <v>43089770.740000002</v>
      </c>
      <c r="I47" s="134">
        <v>45389378.880000003</v>
      </c>
    </row>
    <row r="48" spans="1:11" ht="26.25" x14ac:dyDescent="0.25">
      <c r="A48" s="21" t="s">
        <v>202</v>
      </c>
      <c r="B48" s="22">
        <v>2758052.73</v>
      </c>
      <c r="C48" s="22">
        <v>191323.6</v>
      </c>
      <c r="D48" s="22">
        <v>0</v>
      </c>
      <c r="E48" s="32">
        <v>12531801.6</v>
      </c>
      <c r="F48" s="120">
        <v>61242162.520000003</v>
      </c>
      <c r="G48" s="120">
        <v>19438380.850000001</v>
      </c>
      <c r="H48" s="120">
        <v>39971253.07</v>
      </c>
      <c r="I48" s="134">
        <v>25940097.760000002</v>
      </c>
    </row>
    <row r="49" spans="1:9" s="125" customFormat="1" x14ac:dyDescent="0.25">
      <c r="A49" s="21" t="s">
        <v>249</v>
      </c>
      <c r="B49" s="22"/>
      <c r="C49" s="22"/>
      <c r="D49" s="22"/>
      <c r="E49" s="32"/>
      <c r="F49" s="120"/>
      <c r="G49" s="120"/>
      <c r="H49" s="120">
        <v>4449888.7</v>
      </c>
      <c r="I49" s="134">
        <v>269817.93</v>
      </c>
    </row>
    <row r="50" spans="1:9" ht="26.25" x14ac:dyDescent="0.25">
      <c r="A50" s="21" t="s">
        <v>108</v>
      </c>
      <c r="B50" s="22">
        <v>18538744.370000001</v>
      </c>
      <c r="C50" s="22">
        <v>12023595.390000001</v>
      </c>
      <c r="D50" s="22">
        <v>10010558.08</v>
      </c>
      <c r="E50" s="32">
        <v>9345385</v>
      </c>
      <c r="F50" s="120">
        <v>6978036.5800000001</v>
      </c>
      <c r="G50" s="120">
        <v>8787980.4299999997</v>
      </c>
      <c r="H50" s="120">
        <v>8903299.4100000001</v>
      </c>
      <c r="I50" s="134">
        <v>10858249.68</v>
      </c>
    </row>
    <row r="51" spans="1:9" ht="26.25" x14ac:dyDescent="0.25">
      <c r="A51" s="21" t="s">
        <v>109</v>
      </c>
      <c r="B51" s="22">
        <v>99938.66</v>
      </c>
      <c r="C51" s="22">
        <v>185670.37</v>
      </c>
      <c r="D51" s="22">
        <v>183772.6</v>
      </c>
      <c r="E51" s="32">
        <v>171304.37</v>
      </c>
      <c r="F51" s="120">
        <v>6926.62</v>
      </c>
      <c r="G51" s="120">
        <v>41601.25</v>
      </c>
      <c r="H51" s="120">
        <v>37317.19</v>
      </c>
      <c r="I51" s="134">
        <v>42467.56</v>
      </c>
    </row>
    <row r="52" spans="1:9" x14ac:dyDescent="0.25">
      <c r="A52" s="21" t="s">
        <v>110</v>
      </c>
      <c r="B52" s="22">
        <v>377856.72</v>
      </c>
      <c r="C52" s="22">
        <v>18332962.039999999</v>
      </c>
      <c r="D52" s="22">
        <v>30379612.02</v>
      </c>
      <c r="E52" s="32">
        <v>20346249.300000001</v>
      </c>
      <c r="F52" s="120">
        <v>17991310.98</v>
      </c>
      <c r="G52" s="120">
        <v>12451944.370000001</v>
      </c>
      <c r="H52" s="120">
        <v>14988619.65</v>
      </c>
      <c r="I52" s="134">
        <v>14514138.26</v>
      </c>
    </row>
    <row r="53" spans="1:9" x14ac:dyDescent="0.25">
      <c r="A53" s="21" t="s">
        <v>114</v>
      </c>
      <c r="B53" s="22">
        <v>10438777.23</v>
      </c>
      <c r="C53" s="22">
        <v>5890804.6200000001</v>
      </c>
      <c r="D53" s="22">
        <v>200887.49</v>
      </c>
      <c r="E53" s="32">
        <v>462386.99</v>
      </c>
      <c r="F53" s="120">
        <v>177844.7</v>
      </c>
      <c r="G53" s="120">
        <v>346206.71</v>
      </c>
      <c r="H53" s="120">
        <v>33521120.710000001</v>
      </c>
      <c r="I53" s="134">
        <v>195232.5</v>
      </c>
    </row>
    <row r="54" spans="1:9" x14ac:dyDescent="0.25">
      <c r="A54" s="21" t="s">
        <v>115</v>
      </c>
      <c r="B54" s="22">
        <v>3079108.29</v>
      </c>
      <c r="C54" s="22">
        <v>3401451.42</v>
      </c>
      <c r="D54" s="22">
        <v>0</v>
      </c>
      <c r="E54" s="32">
        <v>0</v>
      </c>
      <c r="F54" s="120">
        <v>0</v>
      </c>
      <c r="G54" s="120">
        <v>0</v>
      </c>
      <c r="H54" s="120">
        <v>0</v>
      </c>
      <c r="I54" s="134"/>
    </row>
    <row r="55" spans="1:9" ht="15.75" thickBot="1" x14ac:dyDescent="0.3">
      <c r="A55" s="21" t="s">
        <v>252</v>
      </c>
      <c r="B55" s="22"/>
      <c r="C55" s="22"/>
      <c r="D55" s="22"/>
      <c r="E55" s="41"/>
      <c r="F55" s="121"/>
      <c r="G55" s="121"/>
      <c r="H55" s="121"/>
      <c r="I55" s="132">
        <v>89582.36</v>
      </c>
    </row>
    <row r="56" spans="1:9" ht="15.75" thickBot="1" x14ac:dyDescent="0.3">
      <c r="A56" s="24" t="s">
        <v>203</v>
      </c>
      <c r="B56" s="24">
        <v>47700704.800000004</v>
      </c>
      <c r="C56" s="24">
        <v>62145650.439999998</v>
      </c>
      <c r="D56" s="24">
        <f>SUM(D46:D54)</f>
        <v>61331184.57</v>
      </c>
      <c r="E56" s="42">
        <f>SUM(E46:E55)</f>
        <v>62566069.440000005</v>
      </c>
      <c r="F56" s="122">
        <v>125293131.03000002</v>
      </c>
      <c r="G56" s="122">
        <f>SUM(G46:G55)</f>
        <v>73527828.390000001</v>
      </c>
      <c r="H56" s="122">
        <f>SUM(H46:H55)</f>
        <v>155073566.74000001</v>
      </c>
      <c r="I56" s="121">
        <f>SUM(I46:I55)</f>
        <v>107953294.18000001</v>
      </c>
    </row>
    <row r="57" spans="1:9" x14ac:dyDescent="0.25">
      <c r="A57" s="21"/>
      <c r="B57" s="22"/>
      <c r="C57" s="22"/>
      <c r="D57" s="22"/>
      <c r="E57" s="41"/>
      <c r="F57" s="121"/>
      <c r="G57" s="121"/>
      <c r="H57" s="121"/>
      <c r="I57" s="133"/>
    </row>
    <row r="58" spans="1:9" x14ac:dyDescent="0.25">
      <c r="A58" s="37" t="s">
        <v>204</v>
      </c>
      <c r="B58" s="22"/>
      <c r="C58" s="22"/>
      <c r="D58" s="22"/>
      <c r="E58" s="41"/>
      <c r="F58" s="121"/>
      <c r="G58" s="121"/>
      <c r="H58" s="121"/>
      <c r="I58" s="134"/>
    </row>
    <row r="59" spans="1:9" x14ac:dyDescent="0.25">
      <c r="A59" s="28" t="s">
        <v>117</v>
      </c>
      <c r="B59" s="22">
        <v>79364368.290000007</v>
      </c>
      <c r="C59" s="22">
        <v>75963606.629999995</v>
      </c>
      <c r="D59" s="22">
        <v>0</v>
      </c>
      <c r="E59" s="41">
        <v>0</v>
      </c>
      <c r="F59" s="121"/>
      <c r="G59" s="121"/>
      <c r="H59" s="121"/>
      <c r="I59" s="134"/>
    </row>
    <row r="60" spans="1:9" x14ac:dyDescent="0.25">
      <c r="A60" s="17" t="s">
        <v>219</v>
      </c>
      <c r="B60" s="22"/>
      <c r="C60" s="22"/>
      <c r="D60" s="22">
        <v>75963606.629999995</v>
      </c>
      <c r="E60" s="41">
        <v>72205893.799999997</v>
      </c>
      <c r="F60" s="121">
        <v>68054713.079999998</v>
      </c>
      <c r="G60" s="121">
        <v>63468922.82</v>
      </c>
      <c r="H60" s="121">
        <v>58402758.439999998</v>
      </c>
      <c r="I60" s="134">
        <v>52806237.57</v>
      </c>
    </row>
    <row r="61" spans="1:9" ht="15.75" thickBot="1" x14ac:dyDescent="0.3">
      <c r="B61" s="22"/>
      <c r="C61" s="22"/>
      <c r="D61" s="22"/>
      <c r="E61" s="41"/>
      <c r="F61" s="121"/>
      <c r="G61" s="121"/>
      <c r="H61" s="121"/>
      <c r="I61" s="132"/>
    </row>
    <row r="62" spans="1:9" ht="15.75" thickBot="1" x14ac:dyDescent="0.3">
      <c r="A62" s="24" t="s">
        <v>205</v>
      </c>
      <c r="B62" s="24">
        <v>127065073.09</v>
      </c>
      <c r="C62" s="24">
        <v>138109257.06999999</v>
      </c>
      <c r="D62" s="24">
        <f t="shared" ref="D62:I62" si="0">+D56+D60</f>
        <v>137294791.19999999</v>
      </c>
      <c r="E62" s="42">
        <f t="shared" si="0"/>
        <v>134771963.24000001</v>
      </c>
      <c r="F62" s="122">
        <v>193347844.11000001</v>
      </c>
      <c r="G62" s="122">
        <f t="shared" si="0"/>
        <v>136996751.21000001</v>
      </c>
      <c r="H62" s="122">
        <f t="shared" si="0"/>
        <v>213476325.18000001</v>
      </c>
      <c r="I62" s="138">
        <f t="shared" si="0"/>
        <v>160759531.75</v>
      </c>
    </row>
    <row r="63" spans="1:9" x14ac:dyDescent="0.25">
      <c r="A63" s="21"/>
      <c r="B63" s="22"/>
      <c r="C63" s="22"/>
      <c r="D63" s="22"/>
      <c r="E63" s="41"/>
      <c r="F63" s="121"/>
      <c r="G63" s="121"/>
      <c r="H63" s="136"/>
      <c r="I63" s="133"/>
    </row>
    <row r="64" spans="1:9" x14ac:dyDescent="0.25">
      <c r="A64" s="21"/>
      <c r="B64" s="22"/>
      <c r="C64" s="22"/>
      <c r="D64" s="22"/>
      <c r="E64" s="41"/>
      <c r="F64" s="121"/>
      <c r="G64" s="121"/>
      <c r="H64" s="136"/>
      <c r="I64" s="134"/>
    </row>
    <row r="65" spans="1:10" x14ac:dyDescent="0.25">
      <c r="A65" s="38" t="s">
        <v>206</v>
      </c>
      <c r="B65" s="22"/>
      <c r="C65" s="22"/>
      <c r="D65" s="22"/>
      <c r="E65" s="41"/>
      <c r="F65" s="121"/>
      <c r="G65" s="121"/>
      <c r="H65" s="136"/>
      <c r="I65" s="134"/>
    </row>
    <row r="66" spans="1:10" x14ac:dyDescent="0.25">
      <c r="A66" s="21" t="s">
        <v>118</v>
      </c>
      <c r="B66" s="22">
        <v>1213075.75</v>
      </c>
      <c r="C66" s="22">
        <v>5707851.71</v>
      </c>
      <c r="D66" s="22">
        <v>274669220.43000001</v>
      </c>
      <c r="E66" s="41">
        <v>350837364.01999998</v>
      </c>
      <c r="F66" s="121">
        <v>602048096.40999997</v>
      </c>
      <c r="G66" s="121">
        <v>610072578.13999999</v>
      </c>
      <c r="H66" s="136">
        <v>1043939443.4</v>
      </c>
      <c r="I66" s="134">
        <v>796517630.65999997</v>
      </c>
    </row>
    <row r="67" spans="1:10" s="125" customFormat="1" x14ac:dyDescent="0.25">
      <c r="A67" s="21" t="s">
        <v>253</v>
      </c>
      <c r="B67" s="22"/>
      <c r="C67" s="22"/>
      <c r="D67" s="22"/>
      <c r="E67" s="41"/>
      <c r="F67" s="121"/>
      <c r="G67" s="121"/>
      <c r="H67" s="136"/>
      <c r="I67" s="134">
        <v>50282578.300000004</v>
      </c>
    </row>
    <row r="68" spans="1:10" x14ac:dyDescent="0.25">
      <c r="A68" s="21" t="s">
        <v>237</v>
      </c>
      <c r="B68" s="22"/>
      <c r="C68" s="22"/>
      <c r="D68" s="22"/>
      <c r="E68" s="41">
        <v>26896725.609999999</v>
      </c>
      <c r="F68" s="121">
        <v>57256622.079999998</v>
      </c>
      <c r="G68" s="121">
        <v>773793048.41999996</v>
      </c>
      <c r="H68" s="136">
        <v>797761485.65999997</v>
      </c>
      <c r="I68" s="134">
        <v>1026652854.62</v>
      </c>
    </row>
    <row r="69" spans="1:10" x14ac:dyDescent="0.25">
      <c r="A69" s="21" t="s">
        <v>120</v>
      </c>
      <c r="B69" s="22">
        <v>783269316.13999999</v>
      </c>
      <c r="C69" s="22">
        <v>751275589.61000001</v>
      </c>
      <c r="D69" s="22">
        <v>806377158.78999996</v>
      </c>
      <c r="E69" s="41">
        <v>789458608.97000003</v>
      </c>
      <c r="F69" s="121">
        <v>878699775.15999997</v>
      </c>
      <c r="G69" s="121">
        <v>954087491.67000008</v>
      </c>
      <c r="H69" s="136">
        <v>947670094.80999994</v>
      </c>
      <c r="I69" s="134">
        <v>985250841.36000001</v>
      </c>
    </row>
    <row r="70" spans="1:10" x14ac:dyDescent="0.25">
      <c r="A70" s="21" t="s">
        <v>122</v>
      </c>
      <c r="B70" s="22">
        <v>-3994043.88</v>
      </c>
      <c r="C70" s="22">
        <v>-600517.12</v>
      </c>
      <c r="D70" s="22">
        <v>-494656.92</v>
      </c>
      <c r="E70" s="45">
        <v>-26235180.16</v>
      </c>
      <c r="F70" s="124"/>
      <c r="G70" s="124">
        <v>-7446636.1900000004</v>
      </c>
      <c r="H70" s="137">
        <v>-7446636.1900000004</v>
      </c>
      <c r="I70" s="134">
        <v>-7446636.1900000004</v>
      </c>
      <c r="J70" s="44"/>
    </row>
    <row r="71" spans="1:10" s="125" customFormat="1" ht="15.75" thickBot="1" x14ac:dyDescent="0.3">
      <c r="A71" s="127" t="s">
        <v>244</v>
      </c>
      <c r="B71" s="24">
        <f>SUM(B66:B70)</f>
        <v>780488348.00999999</v>
      </c>
      <c r="C71" s="24">
        <f t="shared" ref="C71:I71" si="1">SUM(C66:C70)</f>
        <v>756382924.20000005</v>
      </c>
      <c r="D71" s="24">
        <f t="shared" si="1"/>
        <v>1080551722.3</v>
      </c>
      <c r="E71" s="24">
        <f t="shared" si="1"/>
        <v>1140957518.4399998</v>
      </c>
      <c r="F71" s="140">
        <f t="shared" si="1"/>
        <v>1538004493.6500001</v>
      </c>
      <c r="G71" s="24">
        <f t="shared" si="1"/>
        <v>2330506482.04</v>
      </c>
      <c r="H71" s="147">
        <f t="shared" si="1"/>
        <v>2781924387.6799998</v>
      </c>
      <c r="I71" s="139">
        <f t="shared" si="1"/>
        <v>2851257268.75</v>
      </c>
      <c r="J71" s="44"/>
    </row>
    <row r="72" spans="1:10" s="125" customFormat="1" x14ac:dyDescent="0.25">
      <c r="A72" s="21" t="s">
        <v>240</v>
      </c>
      <c r="B72" s="22"/>
      <c r="C72" s="22"/>
      <c r="D72" s="22"/>
      <c r="E72" s="45"/>
      <c r="F72" s="143"/>
      <c r="G72" s="145"/>
      <c r="H72" s="150"/>
      <c r="I72" s="151"/>
      <c r="J72" s="44"/>
    </row>
    <row r="73" spans="1:10" s="125" customFormat="1" x14ac:dyDescent="0.25">
      <c r="A73" s="108">
        <v>2014</v>
      </c>
      <c r="B73" s="22"/>
      <c r="C73" s="22">
        <v>55151398.100000001</v>
      </c>
      <c r="D73" s="22"/>
      <c r="E73" s="41"/>
      <c r="F73" s="121"/>
      <c r="G73" s="41"/>
      <c r="H73" s="136"/>
      <c r="I73" s="119"/>
    </row>
    <row r="74" spans="1:10" x14ac:dyDescent="0.25">
      <c r="A74" s="108">
        <v>2015</v>
      </c>
      <c r="B74" s="22"/>
      <c r="C74" s="22">
        <v>0</v>
      </c>
      <c r="D74" s="129">
        <v>-20203528.570000172</v>
      </c>
      <c r="E74" s="41"/>
      <c r="F74" s="121"/>
      <c r="G74" s="41"/>
      <c r="H74" s="136"/>
      <c r="I74" s="134"/>
    </row>
    <row r="75" spans="1:10" x14ac:dyDescent="0.25">
      <c r="A75" s="108">
        <v>2016</v>
      </c>
      <c r="B75" s="22"/>
      <c r="C75" s="22"/>
      <c r="D75" s="22"/>
      <c r="E75" s="41">
        <v>116979580.299999</v>
      </c>
      <c r="F75" s="121"/>
      <c r="G75" s="41"/>
      <c r="H75" s="136"/>
      <c r="I75" s="134"/>
      <c r="J75" s="44"/>
    </row>
    <row r="76" spans="1:10" s="125" customFormat="1" x14ac:dyDescent="0.25">
      <c r="A76" s="108">
        <v>2017</v>
      </c>
      <c r="B76" s="22"/>
      <c r="C76" s="22"/>
      <c r="D76" s="22"/>
      <c r="E76" s="41"/>
      <c r="F76" s="121">
        <v>96023888.079999685</v>
      </c>
      <c r="G76" s="41"/>
      <c r="H76" s="136"/>
      <c r="I76" s="134"/>
      <c r="J76" s="148"/>
    </row>
    <row r="77" spans="1:10" s="125" customFormat="1" x14ac:dyDescent="0.25">
      <c r="A77" s="108">
        <v>2018</v>
      </c>
      <c r="B77" s="22"/>
      <c r="C77" s="22"/>
      <c r="D77" s="22"/>
      <c r="E77" s="41"/>
      <c r="F77" s="121"/>
      <c r="G77" s="146">
        <v>-1538012.37</v>
      </c>
      <c r="H77" s="136"/>
      <c r="I77" s="134"/>
    </row>
    <row r="78" spans="1:10" s="125" customFormat="1" x14ac:dyDescent="0.25">
      <c r="A78" s="108">
        <v>2019</v>
      </c>
      <c r="B78" s="22"/>
      <c r="C78" s="22"/>
      <c r="D78" s="22"/>
      <c r="E78" s="41"/>
      <c r="F78" s="121"/>
      <c r="G78" s="41"/>
      <c r="H78" s="136">
        <v>38886704.729999997</v>
      </c>
      <c r="I78" s="134"/>
      <c r="J78" s="44"/>
    </row>
    <row r="79" spans="1:10" s="125" customFormat="1" ht="15.75" thickBot="1" x14ac:dyDescent="0.3">
      <c r="A79" s="108">
        <v>2020</v>
      </c>
      <c r="B79" s="22"/>
      <c r="C79" s="22"/>
      <c r="D79" s="22"/>
      <c r="E79" s="41"/>
      <c r="F79" s="144"/>
      <c r="G79" s="41"/>
      <c r="H79" s="149"/>
      <c r="I79" s="132">
        <v>155828707.46000028</v>
      </c>
      <c r="J79" s="44"/>
    </row>
    <row r="80" spans="1:10" x14ac:dyDescent="0.25">
      <c r="A80" s="24" t="s">
        <v>207</v>
      </c>
      <c r="B80" s="24">
        <f>SUM(B71:B77)</f>
        <v>780488348.00999999</v>
      </c>
      <c r="C80" s="24">
        <f t="shared" ref="C80:G80" si="2">SUM(C71:C77)</f>
        <v>811534322.30000007</v>
      </c>
      <c r="D80" s="24">
        <f t="shared" si="2"/>
        <v>1060348193.7299998</v>
      </c>
      <c r="E80" s="24">
        <f t="shared" si="2"/>
        <v>1257937098.7399988</v>
      </c>
      <c r="F80" s="141">
        <f t="shared" si="2"/>
        <v>1634028381.7299998</v>
      </c>
      <c r="G80" s="24">
        <f t="shared" si="2"/>
        <v>2328968469.6700001</v>
      </c>
      <c r="H80" s="141">
        <f>SUM(H71:H78)</f>
        <v>2820811092.4099998</v>
      </c>
      <c r="I80" s="141">
        <f>SUM(I71:I79)</f>
        <v>3007085976.21</v>
      </c>
    </row>
    <row r="81" spans="1:11" x14ac:dyDescent="0.25">
      <c r="B81" s="22"/>
      <c r="C81" s="22"/>
      <c r="D81" s="22"/>
      <c r="E81" s="41"/>
      <c r="F81" s="121"/>
      <c r="G81" s="121"/>
      <c r="H81" s="121"/>
      <c r="J81" s="44"/>
    </row>
    <row r="82" spans="1:11" ht="15.75" thickBot="1" x14ac:dyDescent="0.3">
      <c r="A82" s="26" t="s">
        <v>208</v>
      </c>
      <c r="B82" s="26">
        <v>907553421.10000002</v>
      </c>
      <c r="C82" s="26">
        <v>949643579.37000012</v>
      </c>
      <c r="D82" s="26">
        <f>D62+D80</f>
        <v>1197642984.9299998</v>
      </c>
      <c r="E82" s="43">
        <f>+E62+E80</f>
        <v>1392709061.9799988</v>
      </c>
      <c r="F82" s="123">
        <v>1827376225.8399997</v>
      </c>
      <c r="G82" s="123">
        <f>+G62+G80</f>
        <v>2465965220.8800001</v>
      </c>
      <c r="H82" s="123">
        <f>+H62+H80</f>
        <v>3034287417.5899997</v>
      </c>
      <c r="I82" s="123">
        <f>+I62+I80</f>
        <v>3167845507.96</v>
      </c>
      <c r="K82" s="44">
        <f>I82-I41</f>
        <v>0</v>
      </c>
    </row>
    <row r="83" spans="1:11" ht="16.5" thickTop="1" thickBot="1" x14ac:dyDescent="0.3">
      <c r="B83" s="23">
        <f>+B82-B41</f>
        <v>0</v>
      </c>
      <c r="C83" s="23">
        <f>+C82-C41</f>
        <v>0</v>
      </c>
      <c r="D83" s="23">
        <f>+D82-D41</f>
        <v>0</v>
      </c>
      <c r="E83" s="46">
        <f>+E41-E82</f>
        <v>0</v>
      </c>
      <c r="F83" s="46">
        <v>0</v>
      </c>
      <c r="G83" s="46">
        <f>+G41-G82</f>
        <v>-4.0000438690185547E-2</v>
      </c>
      <c r="H83" s="46">
        <f>+H41-H82</f>
        <v>0</v>
      </c>
      <c r="J83" s="44">
        <f>J81+J82</f>
        <v>0</v>
      </c>
    </row>
    <row r="84" spans="1:11" x14ac:dyDescent="0.25">
      <c r="A84" s="109"/>
      <c r="B84" s="100"/>
      <c r="C84" s="101"/>
      <c r="D84" s="101"/>
      <c r="E84" s="102"/>
      <c r="F84" s="102"/>
      <c r="G84" s="102"/>
      <c r="H84" s="102"/>
      <c r="I84" s="133"/>
      <c r="J84">
        <f>J80-J82</f>
        <v>0</v>
      </c>
    </row>
    <row r="85" spans="1:11" x14ac:dyDescent="0.25">
      <c r="A85" s="105" t="s">
        <v>209</v>
      </c>
      <c r="B85" s="40"/>
      <c r="C85" s="32"/>
      <c r="D85" s="32"/>
      <c r="E85" s="104"/>
      <c r="F85" s="104"/>
      <c r="G85" s="104"/>
      <c r="H85" s="104"/>
      <c r="I85" s="134"/>
    </row>
    <row r="86" spans="1:11" x14ac:dyDescent="0.25">
      <c r="A86" s="103"/>
      <c r="B86" s="40"/>
      <c r="C86" s="32"/>
      <c r="D86" s="32"/>
      <c r="E86" s="104"/>
      <c r="F86" s="104"/>
      <c r="G86" s="104"/>
      <c r="H86" s="104"/>
      <c r="I86" s="134"/>
    </row>
    <row r="87" spans="1:11" x14ac:dyDescent="0.25">
      <c r="A87" s="103" t="s">
        <v>154</v>
      </c>
      <c r="B87" s="40"/>
      <c r="C87" s="32"/>
      <c r="D87" s="32">
        <v>7553037.2199999997</v>
      </c>
      <c r="E87" s="104">
        <v>7553037.2199999997</v>
      </c>
      <c r="F87" s="104">
        <v>7553037.2199999997</v>
      </c>
      <c r="G87" s="104">
        <v>7553037.2199999997</v>
      </c>
      <c r="H87" s="104">
        <v>7553037.2199999997</v>
      </c>
      <c r="I87" s="134">
        <v>7553037.2199999997</v>
      </c>
    </row>
    <row r="88" spans="1:11" x14ac:dyDescent="0.25">
      <c r="A88" s="103" t="s">
        <v>156</v>
      </c>
      <c r="B88" s="40"/>
      <c r="C88" s="32"/>
      <c r="D88" s="32">
        <v>5732726.1600000001</v>
      </c>
      <c r="E88" s="104">
        <v>5732726.1600000001</v>
      </c>
      <c r="F88" s="104">
        <v>5732726.1600000001</v>
      </c>
      <c r="G88" s="104">
        <v>5732726.1600000001</v>
      </c>
      <c r="H88" s="104">
        <v>5732726.1600000001</v>
      </c>
      <c r="I88" s="134">
        <v>5732726.1600000001</v>
      </c>
    </row>
    <row r="89" spans="1:11" x14ac:dyDescent="0.25">
      <c r="A89" s="103" t="s">
        <v>159</v>
      </c>
      <c r="B89" s="40"/>
      <c r="C89" s="32"/>
      <c r="D89" s="32">
        <v>619425</v>
      </c>
      <c r="E89" s="104">
        <v>619425</v>
      </c>
      <c r="F89" s="104">
        <v>619425</v>
      </c>
      <c r="G89" s="104">
        <v>619457</v>
      </c>
      <c r="H89" s="104">
        <v>619457</v>
      </c>
      <c r="I89" s="134">
        <v>619457</v>
      </c>
    </row>
    <row r="90" spans="1:11" x14ac:dyDescent="0.25">
      <c r="A90" s="103" t="s">
        <v>161</v>
      </c>
      <c r="B90" s="40"/>
      <c r="C90" s="32"/>
      <c r="D90" s="32">
        <v>654524259.76999998</v>
      </c>
      <c r="E90" s="104">
        <v>654524259.76999998</v>
      </c>
      <c r="F90" s="104">
        <v>654524259.76999998</v>
      </c>
      <c r="G90" s="104">
        <v>654524259.76999998</v>
      </c>
      <c r="H90" s="104">
        <v>654524259.76999998</v>
      </c>
      <c r="I90" s="134">
        <v>654524259.76999998</v>
      </c>
    </row>
    <row r="91" spans="1:11" x14ac:dyDescent="0.25">
      <c r="A91" s="103" t="s">
        <v>163</v>
      </c>
      <c r="B91" s="40"/>
      <c r="C91" s="32"/>
      <c r="D91" s="32">
        <v>450000</v>
      </c>
      <c r="E91" s="104">
        <v>450000</v>
      </c>
      <c r="F91" s="104">
        <v>450000</v>
      </c>
      <c r="G91" s="104">
        <v>450000</v>
      </c>
      <c r="H91" s="104">
        <v>450000</v>
      </c>
      <c r="I91" s="134">
        <v>450000</v>
      </c>
    </row>
    <row r="92" spans="1:11" x14ac:dyDescent="0.25">
      <c r="A92" s="103" t="s">
        <v>165</v>
      </c>
      <c r="B92" s="40"/>
      <c r="C92" s="32"/>
      <c r="D92" s="32">
        <v>15675082.789999999</v>
      </c>
      <c r="E92" s="104">
        <v>15336422.789999999</v>
      </c>
      <c r="F92" s="104">
        <v>15238714.789999999</v>
      </c>
      <c r="G92" s="104">
        <v>15211314.789999999</v>
      </c>
      <c r="H92" s="104">
        <v>15211314.790000001</v>
      </c>
      <c r="I92" s="134">
        <v>15211314.790000001</v>
      </c>
    </row>
    <row r="93" spans="1:11" ht="15.75" thickBot="1" x14ac:dyDescent="0.3">
      <c r="A93" s="103"/>
      <c r="B93" s="40"/>
      <c r="C93" s="32"/>
      <c r="D93" s="32"/>
      <c r="E93" s="104"/>
      <c r="F93" s="104"/>
      <c r="G93" s="104"/>
      <c r="H93" s="104"/>
      <c r="I93" s="132"/>
    </row>
    <row r="94" spans="1:11" x14ac:dyDescent="0.25">
      <c r="A94" s="99" t="s">
        <v>236</v>
      </c>
      <c r="B94" s="100"/>
      <c r="C94" s="101"/>
      <c r="D94" s="101"/>
      <c r="E94" s="102"/>
      <c r="F94" s="102"/>
      <c r="G94" s="102"/>
      <c r="H94" s="102"/>
      <c r="I94" s="133"/>
    </row>
    <row r="95" spans="1:11" x14ac:dyDescent="0.25">
      <c r="A95" s="103"/>
      <c r="B95" s="40"/>
      <c r="C95" s="32"/>
      <c r="D95" s="32"/>
      <c r="E95" s="104"/>
      <c r="F95" s="104"/>
      <c r="G95" s="104"/>
      <c r="H95" s="104"/>
      <c r="I95" s="134"/>
    </row>
    <row r="96" spans="1:11" x14ac:dyDescent="0.25">
      <c r="A96" s="103" t="s">
        <v>232</v>
      </c>
      <c r="B96" s="32">
        <v>967723857</v>
      </c>
      <c r="C96" s="32">
        <v>1068570765</v>
      </c>
      <c r="D96" s="32">
        <v>1066932861.7</v>
      </c>
      <c r="E96" s="110">
        <v>1100540210.77</v>
      </c>
      <c r="F96" s="110">
        <v>1201246812.25</v>
      </c>
      <c r="G96" s="110">
        <v>1234141191.5999999</v>
      </c>
      <c r="H96" s="110">
        <v>1357978096.5599999</v>
      </c>
      <c r="I96" s="134">
        <v>1530309321.6400001</v>
      </c>
    </row>
    <row r="97" spans="1:11" x14ac:dyDescent="0.25">
      <c r="A97" s="103" t="s">
        <v>169</v>
      </c>
      <c r="B97" s="32">
        <v>341874720.94</v>
      </c>
      <c r="C97" s="32">
        <v>172297313.28999999</v>
      </c>
      <c r="D97" s="32">
        <v>194919561.13</v>
      </c>
      <c r="E97" s="110">
        <v>453372052.52999997</v>
      </c>
      <c r="F97" s="110">
        <v>420704283.61000001</v>
      </c>
      <c r="G97" s="110">
        <v>365317297.49000001</v>
      </c>
      <c r="H97" s="110">
        <v>332877649.37</v>
      </c>
      <c r="I97" s="134">
        <v>220754565.42000002</v>
      </c>
    </row>
    <row r="98" spans="1:11" x14ac:dyDescent="0.25">
      <c r="A98" s="105" t="s">
        <v>235</v>
      </c>
      <c r="B98" s="25">
        <f t="shared" ref="B98:I98" si="3">SUM(B96:B97)</f>
        <v>1309598577.9400001</v>
      </c>
      <c r="C98" s="25">
        <f t="shared" si="3"/>
        <v>1240868078.29</v>
      </c>
      <c r="D98" s="25">
        <f t="shared" si="3"/>
        <v>1261852422.8299999</v>
      </c>
      <c r="E98" s="111">
        <f t="shared" si="3"/>
        <v>1553912263.3</v>
      </c>
      <c r="F98" s="111">
        <v>1621951095.8600001</v>
      </c>
      <c r="G98" s="111">
        <f t="shared" si="3"/>
        <v>1599458489.0899999</v>
      </c>
      <c r="H98" s="111">
        <f t="shared" si="3"/>
        <v>1690855745.9299998</v>
      </c>
      <c r="I98" s="152">
        <f t="shared" si="3"/>
        <v>1751063887.0600002</v>
      </c>
    </row>
    <row r="99" spans="1:11" x14ac:dyDescent="0.25">
      <c r="A99" s="103" t="s">
        <v>168</v>
      </c>
      <c r="B99" s="32">
        <v>103514975.84999999</v>
      </c>
      <c r="C99" s="32">
        <v>62282804.07</v>
      </c>
      <c r="D99" s="32">
        <v>36420912.43</v>
      </c>
      <c r="E99" s="110">
        <v>20325373.920000002</v>
      </c>
      <c r="F99" s="110">
        <v>0</v>
      </c>
      <c r="G99" s="110">
        <v>57922728.82</v>
      </c>
      <c r="H99" s="110">
        <v>66296228.520000003</v>
      </c>
      <c r="I99" s="134">
        <v>148998235.08000001</v>
      </c>
    </row>
    <row r="100" spans="1:11" x14ac:dyDescent="0.25">
      <c r="A100" s="103" t="s">
        <v>170</v>
      </c>
      <c r="B100" s="32">
        <v>43739677.130000003</v>
      </c>
      <c r="C100" s="32"/>
      <c r="D100" s="32">
        <v>0</v>
      </c>
      <c r="E100" s="110">
        <v>68062111.879999995</v>
      </c>
      <c r="F100" s="110"/>
      <c r="G100" s="110">
        <v>11188433.84</v>
      </c>
      <c r="H100" s="110">
        <v>0</v>
      </c>
      <c r="I100" s="134"/>
    </row>
    <row r="101" spans="1:11" ht="15.75" thickBot="1" x14ac:dyDescent="0.3">
      <c r="A101" s="103" t="s">
        <v>171</v>
      </c>
      <c r="B101" s="32">
        <v>1162343924.96</v>
      </c>
      <c r="C101" s="32">
        <v>1178585274.22</v>
      </c>
      <c r="D101" s="32">
        <v>1225431510.4000001</v>
      </c>
      <c r="E101" s="110">
        <v>1465524777.5</v>
      </c>
      <c r="F101" s="110">
        <v>0</v>
      </c>
      <c r="G101" s="110">
        <v>1530347326.4300001</v>
      </c>
      <c r="H101" s="110">
        <v>1624559517.4100001</v>
      </c>
      <c r="I101" s="132">
        <v>1602065651.98</v>
      </c>
    </row>
    <row r="102" spans="1:11" x14ac:dyDescent="0.25">
      <c r="A102" s="103"/>
      <c r="B102" s="25">
        <f t="shared" ref="B102:C102" si="4">SUM(B99:B101)</f>
        <v>1309598577.9400001</v>
      </c>
      <c r="C102" s="25">
        <f t="shared" si="4"/>
        <v>1240868078.29</v>
      </c>
      <c r="D102" s="25">
        <f t="shared" ref="D102:I102" si="5">SUM(D99:D101)</f>
        <v>1261852422.8300002</v>
      </c>
      <c r="E102" s="111">
        <f t="shared" si="5"/>
        <v>1553912263.3</v>
      </c>
      <c r="F102" s="111">
        <f t="shared" si="5"/>
        <v>0</v>
      </c>
      <c r="G102" s="111">
        <f t="shared" si="5"/>
        <v>1599458489.0900002</v>
      </c>
      <c r="H102" s="111">
        <f t="shared" si="5"/>
        <v>1690855745.9300001</v>
      </c>
      <c r="I102" s="111">
        <f t="shared" si="5"/>
        <v>1751063887.0599999</v>
      </c>
    </row>
    <row r="103" spans="1:11" x14ac:dyDescent="0.25">
      <c r="A103" s="103"/>
      <c r="B103" s="32">
        <f>+B98-B102</f>
        <v>0</v>
      </c>
      <c r="C103" s="32"/>
      <c r="D103" s="32"/>
      <c r="E103" s="110">
        <f>+E98-E102</f>
        <v>0</v>
      </c>
      <c r="F103" s="110"/>
      <c r="G103" s="110"/>
      <c r="H103" s="110"/>
      <c r="I103" s="134"/>
    </row>
    <row r="104" spans="1:11" x14ac:dyDescent="0.25">
      <c r="A104" s="105" t="s">
        <v>233</v>
      </c>
      <c r="B104" s="32"/>
      <c r="C104" s="32"/>
      <c r="D104" s="32"/>
      <c r="E104" s="110"/>
      <c r="F104" s="110"/>
      <c r="G104" s="110"/>
      <c r="H104" s="110"/>
      <c r="I104" s="134"/>
    </row>
    <row r="105" spans="1:11" x14ac:dyDescent="0.25">
      <c r="A105" s="103" t="s">
        <v>181</v>
      </c>
      <c r="B105" s="40">
        <v>967723857</v>
      </c>
      <c r="C105" s="32">
        <v>1068570765</v>
      </c>
      <c r="D105" s="32">
        <v>1066932861.7</v>
      </c>
      <c r="E105" s="110">
        <v>1100540210.77</v>
      </c>
      <c r="F105" s="110">
        <v>1201246812.25</v>
      </c>
      <c r="G105" s="110">
        <v>1234141191.5999999</v>
      </c>
      <c r="H105" s="110">
        <v>1357978096.03</v>
      </c>
      <c r="I105" s="134">
        <v>1530309321.6400001</v>
      </c>
    </row>
    <row r="106" spans="1:11" x14ac:dyDescent="0.25">
      <c r="A106" s="103" t="s">
        <v>183</v>
      </c>
      <c r="B106" s="32">
        <v>341874720.94</v>
      </c>
      <c r="C106" s="32">
        <v>172297313.28999999</v>
      </c>
      <c r="D106" s="32">
        <v>194919561.13</v>
      </c>
      <c r="E106" s="112">
        <v>453372052.52999997</v>
      </c>
      <c r="F106" s="112">
        <v>469570831.60000002</v>
      </c>
      <c r="G106" s="112">
        <v>393259325.88999999</v>
      </c>
      <c r="H106" s="112">
        <v>481871983.98000002</v>
      </c>
      <c r="I106" s="134">
        <v>225215169.00999999</v>
      </c>
      <c r="J106" s="78"/>
      <c r="K106" s="78"/>
    </row>
    <row r="107" spans="1:11" x14ac:dyDescent="0.25">
      <c r="A107" s="105" t="s">
        <v>234</v>
      </c>
      <c r="B107" s="25">
        <f t="shared" ref="B107:I107" si="6">SUM(B105:B106)</f>
        <v>1309598577.9400001</v>
      </c>
      <c r="C107" s="25">
        <f t="shared" si="6"/>
        <v>1240868078.29</v>
      </c>
      <c r="D107" s="25">
        <f t="shared" si="6"/>
        <v>1261852422.8299999</v>
      </c>
      <c r="E107" s="111">
        <f t="shared" si="6"/>
        <v>1553912263.3</v>
      </c>
      <c r="F107" s="111">
        <v>1670817643.8499999</v>
      </c>
      <c r="G107" s="111">
        <f t="shared" si="6"/>
        <v>1627400517.4899998</v>
      </c>
      <c r="H107" s="111">
        <f t="shared" si="6"/>
        <v>1839850080.01</v>
      </c>
      <c r="I107" s="111">
        <f t="shared" si="6"/>
        <v>1755524490.6500001</v>
      </c>
    </row>
    <row r="108" spans="1:11" x14ac:dyDescent="0.25">
      <c r="A108" s="103" t="s">
        <v>179</v>
      </c>
      <c r="B108" s="32">
        <v>1213634523.4000001</v>
      </c>
      <c r="C108" s="32">
        <v>1122938219.8399999</v>
      </c>
      <c r="D108" s="32">
        <v>1238430551.6300001</v>
      </c>
      <c r="E108" s="110">
        <v>1407145633.3</v>
      </c>
      <c r="F108" s="110">
        <v>1509185677.3</v>
      </c>
      <c r="G108" s="110">
        <v>1564851199.53</v>
      </c>
      <c r="H108" s="110">
        <v>1471213085.76</v>
      </c>
      <c r="I108" s="134">
        <v>1600857581.6800001</v>
      </c>
    </row>
    <row r="109" spans="1:11" x14ac:dyDescent="0.25">
      <c r="A109" s="103" t="s">
        <v>176</v>
      </c>
      <c r="B109" s="32">
        <v>19186858.640000001</v>
      </c>
      <c r="C109" s="32">
        <v>21990679.219999999</v>
      </c>
      <c r="D109" s="32">
        <v>19812092.899999999</v>
      </c>
      <c r="E109" s="110">
        <v>31153442.219999999</v>
      </c>
      <c r="F109" s="110">
        <v>89767076.5</v>
      </c>
      <c r="G109" s="110">
        <v>37054682.079999998</v>
      </c>
      <c r="H109" s="110">
        <v>141769813.59999999</v>
      </c>
      <c r="I109" s="134">
        <v>53662097.939999998</v>
      </c>
    </row>
    <row r="110" spans="1:11" s="125" customFormat="1" x14ac:dyDescent="0.25">
      <c r="A110" s="103" t="s">
        <v>246</v>
      </c>
      <c r="B110" s="32"/>
      <c r="C110" s="32"/>
      <c r="D110" s="32"/>
      <c r="E110" s="110"/>
      <c r="F110" s="110"/>
      <c r="G110" s="110">
        <v>0</v>
      </c>
      <c r="H110" s="110">
        <v>0</v>
      </c>
      <c r="I110" s="134"/>
    </row>
    <row r="111" spans="1:11" ht="15.75" thickBot="1" x14ac:dyDescent="0.3">
      <c r="A111" s="103" t="s">
        <v>175</v>
      </c>
      <c r="B111" s="32">
        <v>779282.73</v>
      </c>
      <c r="C111" s="32"/>
      <c r="D111" s="32">
        <v>678832.48</v>
      </c>
      <c r="E111" s="110">
        <v>89761.36</v>
      </c>
      <c r="F111" s="110">
        <v>29232579.350000001</v>
      </c>
      <c r="G111" s="110">
        <v>12755708.630000001</v>
      </c>
      <c r="H111" s="110">
        <v>54270080.82</v>
      </c>
      <c r="I111" s="134">
        <v>-425614.06</v>
      </c>
    </row>
    <row r="112" spans="1:11" ht="15.75" thickBot="1" x14ac:dyDescent="0.3">
      <c r="A112" s="105" t="s">
        <v>186</v>
      </c>
      <c r="B112" s="25">
        <f t="shared" ref="B112:H112" si="7">SUM(B108:B111)</f>
        <v>1233600664.7700002</v>
      </c>
      <c r="C112" s="25">
        <f t="shared" si="7"/>
        <v>1144928899.0599999</v>
      </c>
      <c r="D112" s="25">
        <f t="shared" si="7"/>
        <v>1258921477.0100002</v>
      </c>
      <c r="E112" s="113">
        <f t="shared" si="7"/>
        <v>1438388836.8799999</v>
      </c>
      <c r="F112" s="113">
        <v>1628185333.1499999</v>
      </c>
      <c r="G112" s="113">
        <f t="shared" si="7"/>
        <v>1614661590.24</v>
      </c>
      <c r="H112" s="113">
        <f t="shared" si="7"/>
        <v>1667252980.1799998</v>
      </c>
      <c r="I112" s="142">
        <v>87231.680000000008</v>
      </c>
    </row>
    <row r="113" spans="1:9" ht="15.75" thickBot="1" x14ac:dyDescent="0.3">
      <c r="A113" s="103" t="s">
        <v>182</v>
      </c>
      <c r="B113" s="25">
        <v>75997913.170000002</v>
      </c>
      <c r="C113" s="25">
        <v>95939179.230000004</v>
      </c>
      <c r="D113" s="25">
        <v>2930945.82</v>
      </c>
      <c r="E113" s="113">
        <v>115523426.42</v>
      </c>
      <c r="F113" s="113">
        <v>42632310.700000048</v>
      </c>
      <c r="G113" s="113">
        <f>+G107-G112</f>
        <v>12738927.249999762</v>
      </c>
      <c r="H113" s="113">
        <v>172597100.36000001</v>
      </c>
      <c r="I113" s="142">
        <v>101343193.41</v>
      </c>
    </row>
    <row r="114" spans="1:9" x14ac:dyDescent="0.25">
      <c r="A114" s="103"/>
      <c r="B114" s="40"/>
      <c r="C114" s="31"/>
      <c r="D114" s="31"/>
      <c r="E114" s="114"/>
      <c r="F114" s="114"/>
      <c r="G114" s="114"/>
      <c r="H114" s="114"/>
      <c r="I114" s="134"/>
    </row>
    <row r="115" spans="1:9" ht="15.75" thickBot="1" x14ac:dyDescent="0.3">
      <c r="A115" s="106"/>
      <c r="B115" s="107"/>
      <c r="C115" s="107"/>
      <c r="D115" s="107"/>
      <c r="E115" s="115"/>
      <c r="F115" s="115"/>
      <c r="G115" s="115"/>
      <c r="H115" s="115"/>
      <c r="I115" s="132"/>
    </row>
    <row r="116" spans="1:9" x14ac:dyDescent="0.25">
      <c r="C116" s="29"/>
      <c r="D116" s="29"/>
      <c r="E116" s="29"/>
      <c r="F116" s="29"/>
      <c r="G116" s="29"/>
      <c r="H116" s="29"/>
    </row>
    <row r="117" spans="1:9" x14ac:dyDescent="0.25">
      <c r="D117" s="44"/>
      <c r="E117" s="32"/>
      <c r="F117" s="32"/>
      <c r="G117" s="32"/>
      <c r="H117" s="32"/>
    </row>
    <row r="118" spans="1:9" x14ac:dyDescent="0.25">
      <c r="E118" s="116"/>
      <c r="F118" s="116"/>
      <c r="G118" s="116"/>
      <c r="H118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2021-02-15T19:27:47Z</dcterms:modified>
</cp:coreProperties>
</file>